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9200" windowHeight="12180" tabRatio="925"/>
  </bookViews>
  <sheets>
    <sheet name="rozpočet SO01" sheetId="19" r:id="rId1"/>
    <sheet name="Krycí list-osv." sheetId="20" r:id="rId2"/>
    <sheet name="Rekapitulace-osv." sheetId="21" r:id="rId3"/>
    <sheet name="SO 01 - osvětlení zakázaného p" sheetId="22" r:id="rId4"/>
    <sheet name="Krycí list-doplnění příst." sheetId="23" r:id="rId5"/>
    <sheet name="Rekapitulace-doplnění přist." sheetId="24" r:id="rId6"/>
    <sheet name="SO 01 - Doplnění přístrojů do " sheetId="25" r:id="rId7"/>
    <sheet name="Krycí list - SO01 - ovládání os" sheetId="26" r:id="rId8"/>
    <sheet name="Rekapitulace-ovládání osv." sheetId="27" r:id="rId9"/>
    <sheet name="SO 01 - Ovládání osvětlení" sheetId="28" r:id="rId10"/>
  </sheets>
  <externalReferences>
    <externalReference r:id="rId11"/>
  </externalReferences>
  <definedNames>
    <definedName name="_DAT1" localSheetId="0">'[1]06 01 10 Transferpreise FR01  '!#REF!</definedName>
    <definedName name="_DAT1">'[1]06 01 10 Transferpreise FR01  '!#REF!</definedName>
    <definedName name="_DAT10" localSheetId="0">'[1]06 01 10 Transferpreise FR01  '!#REF!</definedName>
    <definedName name="_DAT10">'[1]06 01 10 Transferpreise FR01  '!#REF!</definedName>
    <definedName name="_DAT11" localSheetId="0">'[1]06 01 10 Transferpreise FR01  '!#REF!</definedName>
    <definedName name="_DAT11">'[1]06 01 10 Transferpreise FR01  '!#REF!</definedName>
    <definedName name="_DAT12" localSheetId="0">'[1]06 01 10 Transferpreise FR01  '!#REF!</definedName>
    <definedName name="_DAT12">'[1]06 01 10 Transferpreise FR01  '!#REF!</definedName>
    <definedName name="_DAT13" localSheetId="0">'[1]06 01 10 Transferpreise FR01  '!#REF!</definedName>
    <definedName name="_DAT13">'[1]06 01 10 Transferpreise FR01  '!#REF!</definedName>
    <definedName name="_DAT14" localSheetId="0">'[1]06 01 10 Transferpreise FR01  '!#REF!</definedName>
    <definedName name="_DAT14">'[1]06 01 10 Transferpreise FR01  '!#REF!</definedName>
    <definedName name="_DAT15" localSheetId="0">'[1]06 01 10 Transferpreise FR01  '!#REF!</definedName>
    <definedName name="_DAT15">'[1]06 01 10 Transferpreise FR01  '!#REF!</definedName>
    <definedName name="_DAT16" localSheetId="0">'[1]06 01 10 Transferpreise FR01  '!#REF!</definedName>
    <definedName name="_DAT16">'[1]06 01 10 Transferpreise FR01  '!#REF!</definedName>
    <definedName name="_DAT17" localSheetId="0">#REF!</definedName>
    <definedName name="_DAT17">#REF!</definedName>
    <definedName name="_DAT18" localSheetId="0">#REF!</definedName>
    <definedName name="_DAT18">#REF!</definedName>
    <definedName name="_DAT19" localSheetId="0">#REF!</definedName>
    <definedName name="_DAT19">#REF!</definedName>
    <definedName name="_DAT2" localSheetId="0">'[1]06 01 10 Transferpreise FR01  '!#REF!</definedName>
    <definedName name="_DAT2">'[1]06 01 10 Transferpreise FR01  '!#REF!</definedName>
    <definedName name="_DAT20" localSheetId="0">#REF!</definedName>
    <definedName name="_DAT20">#REF!</definedName>
    <definedName name="_DAT3" localSheetId="0">'[1]06 01 10 Transferpreise FR01  '!#REF!</definedName>
    <definedName name="_DAT3">'[1]06 01 10 Transferpreise FR01  '!#REF!</definedName>
    <definedName name="_DAT4" localSheetId="0">#REF!</definedName>
    <definedName name="_DAT4">#REF!</definedName>
    <definedName name="_DAT5" localSheetId="0">'[1]06 01 10 Transferpreise FR01  '!#REF!</definedName>
    <definedName name="_DAT5">'[1]06 01 10 Transferpreise FR01  '!#REF!</definedName>
    <definedName name="_DAT6" localSheetId="0">'[1]06 01 10 Transferpreise FR01  '!#REF!</definedName>
    <definedName name="_DAT6">'[1]06 01 10 Transferpreise FR01  '!#REF!</definedName>
    <definedName name="_DAT7" localSheetId="0">#REF!</definedName>
    <definedName name="_DAT7">#REF!</definedName>
    <definedName name="_DAT8" localSheetId="0">'[1]06 01 10 Transferpreise FR01  '!#REF!</definedName>
    <definedName name="_DAT8">'[1]06 01 10 Transferpreise FR01  '!#REF!</definedName>
    <definedName name="_DAT9" localSheetId="0">'[1]06 01 10 Transferpreise FR01  '!#REF!</definedName>
    <definedName name="_DAT9">'[1]06 01 10 Transferpreise FR01  '!#REF!</definedName>
    <definedName name="_xlnm._FilterDatabase" localSheetId="6" hidden="1">'SO 01 - Doplnění přístrojů do '!$F$1:$F$36</definedName>
    <definedName name="_xlnm._FilterDatabase" localSheetId="3" hidden="1">'SO 01 - osvětlení zakázaného p'!$F$1:$F$84</definedName>
    <definedName name="cisloobjektu" localSheetId="7">'Krycí list - SO01 - ovládání os'!$A$5</definedName>
    <definedName name="cisloobjektu" localSheetId="4">'Krycí list-doplnění příst.'!$A$5</definedName>
    <definedName name="cisloobjektu" localSheetId="5">'Krycí list-doplnění příst.'!$A$5</definedName>
    <definedName name="cisloobjektu" localSheetId="8">'Krycí list - SO01 - ovládání os'!$A$5</definedName>
    <definedName name="cisloobjektu" localSheetId="6">'Krycí list-doplnění příst.'!$A$5</definedName>
    <definedName name="cisloobjektu" localSheetId="9">'Krycí list - SO01 - ovládání os'!$A$5</definedName>
    <definedName name="cisloobjektu">'Krycí list-osv.'!$A$5</definedName>
    <definedName name="cislostavby" localSheetId="7">'Krycí list - SO01 - ovládání os'!$A$7</definedName>
    <definedName name="cislostavby" localSheetId="4">'Krycí list-doplnění příst.'!$A$7</definedName>
    <definedName name="cislostavby" localSheetId="5">'Krycí list-doplnění příst.'!$A$7</definedName>
    <definedName name="cislostavby" localSheetId="8">'Krycí list - SO01 - ovládání os'!$A$7</definedName>
    <definedName name="cislostavby" localSheetId="6">'Krycí list-doplnění příst.'!$A$7</definedName>
    <definedName name="cislostavby" localSheetId="9">'Krycí list - SO01 - ovládání os'!$A$7</definedName>
    <definedName name="cislostavby">'Krycí list-osv.'!$A$7</definedName>
    <definedName name="_xlnm.Database" localSheetId="0">#REF!</definedName>
    <definedName name="_xlnm.Database">#REF!</definedName>
    <definedName name="Datum" localSheetId="7">'Krycí list - SO01 - ovládání os'!$B$27</definedName>
    <definedName name="Datum" localSheetId="4">'Krycí list-doplnění příst.'!$B$27</definedName>
    <definedName name="Datum" localSheetId="5">'Krycí list-doplnění příst.'!$B$27</definedName>
    <definedName name="Datum" localSheetId="8">'Krycí list - SO01 - ovládání os'!$B$27</definedName>
    <definedName name="Datum" localSheetId="6">'Krycí list-doplnění příst.'!$B$27</definedName>
    <definedName name="Datum" localSheetId="9">'Krycí list - SO01 - ovládání os'!$B$27</definedName>
    <definedName name="Datum">'Krycí list-osv.'!$B$27</definedName>
    <definedName name="Dil" localSheetId="5">'Rekapitulace-doplnění přist.'!$A$6</definedName>
    <definedName name="Dil" localSheetId="8">'Rekapitulace-ovládání osv.'!$A$6</definedName>
    <definedName name="Dil" localSheetId="6">'Rekapitulace-doplnění přist.'!$A$6</definedName>
    <definedName name="Dil" localSheetId="9">'Rekapitulace-ovládání osv.'!$A$6</definedName>
    <definedName name="Dil">'Rekapitulace-osv.'!$A$6</definedName>
    <definedName name="Dodavka" localSheetId="7">'Rekapitulace-ovládání osv.'!$G$10</definedName>
    <definedName name="Dodavka" localSheetId="4">'Rekapitulace-doplnění přist.'!$G$12</definedName>
    <definedName name="Dodavka" localSheetId="5">'Rekapitulace-doplnění přist.'!$G$12</definedName>
    <definedName name="Dodavka" localSheetId="8">'Rekapitulace-ovládání osv.'!$G$10</definedName>
    <definedName name="Dodavka" localSheetId="6">'Rekapitulace-doplnění přist.'!$G$12</definedName>
    <definedName name="Dodavka" localSheetId="9">'Rekapitulace-ovládání osv.'!$G$10</definedName>
    <definedName name="Dodavka">'Rekapitulace-osv.'!$G$21</definedName>
    <definedName name="Dodavka0" localSheetId="7">#REF!</definedName>
    <definedName name="Dodavka0" localSheetId="4">#REF!</definedName>
    <definedName name="Dodavka0" localSheetId="5">#REF!</definedName>
    <definedName name="Dodavka0" localSheetId="8">#REF!</definedName>
    <definedName name="Dodavka0" localSheetId="6">#REF!</definedName>
    <definedName name="Dodavka0" localSheetId="9">#REF!</definedName>
    <definedName name="Dodavka0">#REF!</definedName>
    <definedName name="Format" localSheetId="0">#REF!</definedName>
    <definedName name="Format">#REF!</definedName>
    <definedName name="Header" localSheetId="0">#REF!</definedName>
    <definedName name="Header">#REF!</definedName>
    <definedName name="HSV" localSheetId="7">'Rekapitulace-ovládání osv.'!$E$10</definedName>
    <definedName name="HSV" localSheetId="4">'Rekapitulace-doplnění přist.'!$E$12</definedName>
    <definedName name="HSV" localSheetId="5">'Rekapitulace-doplnění přist.'!$E$12</definedName>
    <definedName name="HSV" localSheetId="8">'Rekapitulace-ovládání osv.'!$E$10</definedName>
    <definedName name="HSV" localSheetId="6">'Rekapitulace-doplnění přist.'!$E$12</definedName>
    <definedName name="HSV" localSheetId="9">'Rekapitulace-ovládání osv.'!$E$10</definedName>
    <definedName name="HSV">'Rekapitulace-osv.'!$E$21</definedName>
    <definedName name="HSV0" localSheetId="7">#REF!</definedName>
    <definedName name="HSV0" localSheetId="4">#REF!</definedName>
    <definedName name="HSV0" localSheetId="5">#REF!</definedName>
    <definedName name="HSV0" localSheetId="8">#REF!</definedName>
    <definedName name="HSV0" localSheetId="6">#REF!</definedName>
    <definedName name="HSV0" localSheetId="9">#REF!</definedName>
    <definedName name="HSV0">#REF!</definedName>
    <definedName name="HZS" localSheetId="7">'Rekapitulace-ovládání osv.'!$I$10</definedName>
    <definedName name="HZS" localSheetId="4">'Rekapitulace-doplnění přist.'!$I$12</definedName>
    <definedName name="HZS" localSheetId="5">'Rekapitulace-doplnění přist.'!$I$12</definedName>
    <definedName name="HZS" localSheetId="8">'Rekapitulace-ovládání osv.'!$I$10</definedName>
    <definedName name="HZS" localSheetId="6">'Rekapitulace-doplnění přist.'!$I$12</definedName>
    <definedName name="HZS" localSheetId="9">'Rekapitulace-ovládání osv.'!$I$10</definedName>
    <definedName name="HZS">'Rekapitulace-osv.'!$I$21</definedName>
    <definedName name="HZS0" localSheetId="7">#REF!</definedName>
    <definedName name="HZS0" localSheetId="4">#REF!</definedName>
    <definedName name="HZS0" localSheetId="5">#REF!</definedName>
    <definedName name="HZS0" localSheetId="8">#REF!</definedName>
    <definedName name="HZS0" localSheetId="6">#REF!</definedName>
    <definedName name="HZS0" localSheetId="9">#REF!</definedName>
    <definedName name="HZS0">#REF!</definedName>
    <definedName name="JKSO" localSheetId="7">'Krycí list - SO01 - ovládání os'!$G$2</definedName>
    <definedName name="JKSO" localSheetId="4">'Krycí list-doplnění příst.'!$G$2</definedName>
    <definedName name="JKSO" localSheetId="5">'Krycí list-doplnění příst.'!$G$2</definedName>
    <definedName name="JKSO" localSheetId="8">'Krycí list - SO01 - ovládání os'!$G$2</definedName>
    <definedName name="JKSO" localSheetId="6">'Krycí list-doplnění příst.'!$G$2</definedName>
    <definedName name="JKSO" localSheetId="9">'Krycí list - SO01 - ovládání os'!$G$2</definedName>
    <definedName name="JKSO">'Krycí list-osv.'!$G$2</definedName>
    <definedName name="MJ" localSheetId="7">'Krycí list - SO01 - ovládání os'!$G$5</definedName>
    <definedName name="MJ" localSheetId="4">'Krycí list-doplnění příst.'!$G$5</definedName>
    <definedName name="MJ" localSheetId="5">'Krycí list-doplnění příst.'!$G$5</definedName>
    <definedName name="MJ" localSheetId="8">'Krycí list - SO01 - ovládání os'!$G$5</definedName>
    <definedName name="MJ" localSheetId="6">'Krycí list-doplnění příst.'!$G$5</definedName>
    <definedName name="MJ" localSheetId="9">'Krycí list - SO01 - ovládání os'!$G$5</definedName>
    <definedName name="MJ">'Krycí list-osv.'!$G$5</definedName>
    <definedName name="Mont" localSheetId="7">'Rekapitulace-ovládání osv.'!$H$10</definedName>
    <definedName name="Mont" localSheetId="4">'Rekapitulace-doplnění přist.'!$H$12</definedName>
    <definedName name="Mont" localSheetId="5">'Rekapitulace-doplnění přist.'!$H$12</definedName>
    <definedName name="Mont" localSheetId="8">'Rekapitulace-ovládání osv.'!$H$10</definedName>
    <definedName name="Mont" localSheetId="6">'Rekapitulace-doplnění přist.'!$H$12</definedName>
    <definedName name="Mont" localSheetId="9">'Rekapitulace-ovládání osv.'!$H$10</definedName>
    <definedName name="Mont">'Rekapitulace-osv.'!$H$21</definedName>
    <definedName name="Montaz0" localSheetId="7">#REF!</definedName>
    <definedName name="Montaz0" localSheetId="4">#REF!</definedName>
    <definedName name="Montaz0" localSheetId="5">#REF!</definedName>
    <definedName name="Montaz0" localSheetId="8">#REF!</definedName>
    <definedName name="Montaz0" localSheetId="6">#REF!</definedName>
    <definedName name="Montaz0" localSheetId="9">#REF!</definedName>
    <definedName name="Montaz0">#REF!</definedName>
    <definedName name="NazevDilu" localSheetId="5">'Rekapitulace-doplnění přist.'!$B$6</definedName>
    <definedName name="NazevDilu" localSheetId="8">'Rekapitulace-ovládání osv.'!$B$6</definedName>
    <definedName name="NazevDilu" localSheetId="6">'Rekapitulace-doplnění přist.'!$B$6</definedName>
    <definedName name="NazevDilu" localSheetId="9">'Rekapitulace-ovládání osv.'!$B$6</definedName>
    <definedName name="NazevDilu">'Rekapitulace-osv.'!$B$6</definedName>
    <definedName name="nazevobjektu" localSheetId="7">'Krycí list - SO01 - ovládání os'!$C$5</definedName>
    <definedName name="nazevobjektu" localSheetId="4">'Krycí list-doplnění příst.'!$C$5</definedName>
    <definedName name="nazevobjektu" localSheetId="5">'Krycí list-doplnění příst.'!$C$5</definedName>
    <definedName name="nazevobjektu" localSheetId="8">'Krycí list - SO01 - ovládání os'!$C$5</definedName>
    <definedName name="nazevobjektu" localSheetId="6">'Krycí list-doplnění příst.'!$C$5</definedName>
    <definedName name="nazevobjektu" localSheetId="9">'Krycí list - SO01 - ovládání os'!$C$5</definedName>
    <definedName name="nazevobjektu">'Krycí list-osv.'!$C$5</definedName>
    <definedName name="nazevstavby" localSheetId="7">'Krycí list - SO01 - ovládání os'!$C$7</definedName>
    <definedName name="nazevstavby" localSheetId="4">'Krycí list-doplnění příst.'!$C$7</definedName>
    <definedName name="nazevstavby" localSheetId="5">'Krycí list-doplnění příst.'!$C$7</definedName>
    <definedName name="nazevstavby" localSheetId="8">'Krycí list - SO01 - ovládání os'!$C$7</definedName>
    <definedName name="nazevstavby" localSheetId="6">'Krycí list-doplnění příst.'!$C$7</definedName>
    <definedName name="nazevstavby" localSheetId="9">'Krycí list - SO01 - ovládání os'!$C$7</definedName>
    <definedName name="nazevstavby">'Krycí list-osv.'!$C$7</definedName>
    <definedName name="_xlnm.Print_Titles" localSheetId="5">'Rekapitulace-doplnění přist.'!$1:$6</definedName>
    <definedName name="_xlnm.Print_Titles" localSheetId="2">'Rekapitulace-osv.'!$1:$6</definedName>
    <definedName name="_xlnm.Print_Titles" localSheetId="8">'Rekapitulace-ovládání osv.'!$1:$6</definedName>
    <definedName name="Objednatel" localSheetId="7">'Krycí list - SO01 - ovládání os'!$C$10</definedName>
    <definedName name="Objednatel" localSheetId="4">'Krycí list-doplnění příst.'!$C$10</definedName>
    <definedName name="Objednatel" localSheetId="5">'Krycí list-doplnění příst.'!$C$10</definedName>
    <definedName name="Objednatel" localSheetId="8">'Krycí list - SO01 - ovládání os'!$C$10</definedName>
    <definedName name="Objednatel" localSheetId="6">'Krycí list-doplnění příst.'!$C$10</definedName>
    <definedName name="Objednatel" localSheetId="9">'Krycí list - SO01 - ovládání os'!$C$10</definedName>
    <definedName name="Objednatel">'Krycí list-osv.'!$C$10</definedName>
    <definedName name="_xlnm.Print_Area" localSheetId="7">'Krycí list - SO01 - ovládání os'!$A$1:$G$45</definedName>
    <definedName name="_xlnm.Print_Area" localSheetId="4">'Krycí list-doplnění příst.'!$A$1:$G$45</definedName>
    <definedName name="_xlnm.Print_Area" localSheetId="1">'Krycí list-osv.'!$A$1:$G$45</definedName>
    <definedName name="_xlnm.Print_Area" localSheetId="5">'Rekapitulace-doplnění přist.'!$A$1:$I$14</definedName>
    <definedName name="_xlnm.Print_Area" localSheetId="2">'Rekapitulace-osv.'!$A$1:$I$23</definedName>
    <definedName name="_xlnm.Print_Area" localSheetId="8">'Rekapitulace-ovládání osv.'!$A$1:$I$11</definedName>
    <definedName name="_xlnm.Print_Area" localSheetId="0">'rozpočet SO01'!$A$1:$D$22</definedName>
    <definedName name="_xlnm.Print_Area" localSheetId="6">'SO 01 - Doplnění přístrojů do '!$A$1:$G$36</definedName>
    <definedName name="_xlnm.Print_Area" localSheetId="3">'SO 01 - osvětlení zakázaného p'!$A$1:$G$84</definedName>
    <definedName name="_xlnm.Print_Area" localSheetId="9">'SO 01 - Ovládání osvětlení'!$A$1:$G$31</definedName>
    <definedName name="PocetMJ" localSheetId="7">'Krycí list - SO01 - ovládání os'!$G$6</definedName>
    <definedName name="PocetMJ" localSheetId="4">'Krycí list-doplnění příst.'!$G$6</definedName>
    <definedName name="PocetMJ" localSheetId="5">'Krycí list-doplnění příst.'!$G$6</definedName>
    <definedName name="PocetMJ" localSheetId="8">'Krycí list - SO01 - ovládání os'!$G$6</definedName>
    <definedName name="PocetMJ" localSheetId="6">'Krycí list-doplnění příst.'!$G$6</definedName>
    <definedName name="PocetMJ" localSheetId="9">'Krycí list - SO01 - ovládání os'!$G$6</definedName>
    <definedName name="PocetMJ">'Krycí list-osv.'!$G$6</definedName>
    <definedName name="Poznamka" localSheetId="7">'Krycí list - SO01 - ovládání os'!$B$37</definedName>
    <definedName name="Poznamka" localSheetId="4">'Krycí list-doplnění příst.'!$B$37</definedName>
    <definedName name="Poznamka" localSheetId="5">'Krycí list-doplnění příst.'!$B$37</definedName>
    <definedName name="Poznamka" localSheetId="8">'Krycí list - SO01 - ovládání os'!$B$37</definedName>
    <definedName name="Poznamka" localSheetId="6">'Krycí list-doplnění příst.'!$B$37</definedName>
    <definedName name="Poznamka" localSheetId="9">'Krycí list - SO01 - ovládání os'!$B$37</definedName>
    <definedName name="Poznamka">'Krycí list-osv.'!$B$37</definedName>
    <definedName name="Projektant" localSheetId="7">'Krycí list - SO01 - ovládání os'!$C$8</definedName>
    <definedName name="Projektant" localSheetId="4">'Krycí list-doplnění příst.'!$C$8</definedName>
    <definedName name="Projektant" localSheetId="5">'Krycí list-doplnění příst.'!$C$8</definedName>
    <definedName name="Projektant" localSheetId="8">'Krycí list - SO01 - ovládání os'!$C$8</definedName>
    <definedName name="Projektant" localSheetId="6">'Krycí list-doplnění příst.'!$C$8</definedName>
    <definedName name="Projektant" localSheetId="9">'Krycí list - SO01 - ovládání os'!$C$8</definedName>
    <definedName name="Projektant">'Krycí list-osv.'!$C$8</definedName>
    <definedName name="PSV" localSheetId="7">'Rekapitulace-ovládání osv.'!$F$10</definedName>
    <definedName name="PSV" localSheetId="4">'Rekapitulace-doplnění přist.'!$F$12</definedName>
    <definedName name="PSV" localSheetId="5">'Rekapitulace-doplnění přist.'!$F$12</definedName>
    <definedName name="PSV" localSheetId="8">'Rekapitulace-ovládání osv.'!$F$10</definedName>
    <definedName name="PSV" localSheetId="6">'Rekapitulace-doplnění přist.'!$F$12</definedName>
    <definedName name="PSV" localSheetId="9">'Rekapitulace-ovládání osv.'!$F$10</definedName>
    <definedName name="PSV">'Rekapitulace-osv.'!$F$21</definedName>
    <definedName name="PSV0" localSheetId="7">#REF!</definedName>
    <definedName name="PSV0" localSheetId="4">#REF!</definedName>
    <definedName name="PSV0" localSheetId="5">#REF!</definedName>
    <definedName name="PSV0" localSheetId="8">#REF!</definedName>
    <definedName name="PSV0" localSheetId="6">#REF!</definedName>
    <definedName name="PSV0" localSheetId="9">#REF!</definedName>
    <definedName name="PSV0">#REF!</definedName>
    <definedName name="RawData" localSheetId="0">#REF!</definedName>
    <definedName name="RawData">#REF!</definedName>
    <definedName name="RawHeader" localSheetId="0">#REF!</definedName>
    <definedName name="RawHeader">#REF!</definedName>
    <definedName name="SazbaDPH1" localSheetId="7">'Krycí list - SO01 - ovládání os'!$C$30</definedName>
    <definedName name="SazbaDPH1" localSheetId="4">'Krycí list-doplnění příst.'!$C$30</definedName>
    <definedName name="SazbaDPH1" localSheetId="5">'Krycí list-doplnění příst.'!$C$30</definedName>
    <definedName name="SazbaDPH1" localSheetId="8">'Krycí list - SO01 - ovládání os'!$C$30</definedName>
    <definedName name="SazbaDPH1" localSheetId="6">'Krycí list-doplnění příst.'!$C$30</definedName>
    <definedName name="SazbaDPH1" localSheetId="9">'Krycí list - SO01 - ovládání os'!$C$30</definedName>
    <definedName name="SazbaDPH1">'Krycí list-osv.'!$C$30</definedName>
    <definedName name="SazbaDPH2" localSheetId="7">'Krycí list - SO01 - ovládání os'!$C$32</definedName>
    <definedName name="SazbaDPH2" localSheetId="4">'Krycí list-doplnění příst.'!$C$32</definedName>
    <definedName name="SazbaDPH2" localSheetId="5">'Krycí list-doplnění příst.'!$C$32</definedName>
    <definedName name="SazbaDPH2" localSheetId="8">'Krycí list - SO01 - ovládání os'!$C$32</definedName>
    <definedName name="SazbaDPH2" localSheetId="6">'Krycí list-doplnění příst.'!$C$32</definedName>
    <definedName name="SazbaDPH2" localSheetId="9">'Krycí list - SO01 - ovládání os'!$C$32</definedName>
    <definedName name="SazbaDPH2">'Krycí list-osv.'!$C$32</definedName>
    <definedName name="SloupecCC" localSheetId="7">#REF!</definedName>
    <definedName name="SloupecCC" localSheetId="4">#REF!</definedName>
    <definedName name="SloupecCC" localSheetId="5">#REF!</definedName>
    <definedName name="SloupecCC" localSheetId="8">#REF!</definedName>
    <definedName name="SloupecCC" localSheetId="6">#REF!</definedName>
    <definedName name="SloupecCC" localSheetId="9">#REF!</definedName>
    <definedName name="SloupecCC">#REF!</definedName>
    <definedName name="SloupecCisloPol" localSheetId="7">#REF!</definedName>
    <definedName name="SloupecCisloPol" localSheetId="4">#REF!</definedName>
    <definedName name="SloupecCisloPol" localSheetId="5">#REF!</definedName>
    <definedName name="SloupecCisloPol" localSheetId="8">#REF!</definedName>
    <definedName name="SloupecCisloPol" localSheetId="6">#REF!</definedName>
    <definedName name="SloupecCisloPol" localSheetId="9">#REF!</definedName>
    <definedName name="SloupecCisloPol">#REF!</definedName>
    <definedName name="SloupecJC" localSheetId="7">#REF!</definedName>
    <definedName name="SloupecJC" localSheetId="4">#REF!</definedName>
    <definedName name="SloupecJC" localSheetId="5">#REF!</definedName>
    <definedName name="SloupecJC" localSheetId="8">#REF!</definedName>
    <definedName name="SloupecJC" localSheetId="6">#REF!</definedName>
    <definedName name="SloupecJC" localSheetId="9">#REF!</definedName>
    <definedName name="SloupecJC">#REF!</definedName>
    <definedName name="SloupecMJ" localSheetId="7">#REF!</definedName>
    <definedName name="SloupecMJ" localSheetId="4">#REF!</definedName>
    <definedName name="SloupecMJ" localSheetId="5">#REF!</definedName>
    <definedName name="SloupecMJ" localSheetId="8">#REF!</definedName>
    <definedName name="SloupecMJ" localSheetId="6">#REF!</definedName>
    <definedName name="SloupecMJ" localSheetId="9">#REF!</definedName>
    <definedName name="SloupecMJ">#REF!</definedName>
    <definedName name="SloupecMnozstvi" localSheetId="7">#REF!</definedName>
    <definedName name="SloupecMnozstvi" localSheetId="4">#REF!</definedName>
    <definedName name="SloupecMnozstvi" localSheetId="5">#REF!</definedName>
    <definedName name="SloupecMnozstvi" localSheetId="8">#REF!</definedName>
    <definedName name="SloupecMnozstvi" localSheetId="6">#REF!</definedName>
    <definedName name="SloupecMnozstvi" localSheetId="9">#REF!</definedName>
    <definedName name="SloupecMnozstvi">#REF!</definedName>
    <definedName name="SloupecNazPol" localSheetId="7">#REF!</definedName>
    <definedName name="SloupecNazPol" localSheetId="4">#REF!</definedName>
    <definedName name="SloupecNazPol" localSheetId="5">#REF!</definedName>
    <definedName name="SloupecNazPol" localSheetId="8">#REF!</definedName>
    <definedName name="SloupecNazPol" localSheetId="6">#REF!</definedName>
    <definedName name="SloupecNazPol" localSheetId="9">#REF!</definedName>
    <definedName name="SloupecNazPol">#REF!</definedName>
    <definedName name="SloupecPC" localSheetId="7">#REF!</definedName>
    <definedName name="SloupecPC" localSheetId="4">#REF!</definedName>
    <definedName name="SloupecPC" localSheetId="5">#REF!</definedName>
    <definedName name="SloupecPC" localSheetId="8">#REF!</definedName>
    <definedName name="SloupecPC" localSheetId="6">#REF!</definedName>
    <definedName name="SloupecPC" localSheetId="9">#REF!</definedName>
    <definedName name="SloupecPC">#REF!</definedName>
    <definedName name="TEST0" localSheetId="0">#REF!</definedName>
    <definedName name="TEST0">#REF!</definedName>
    <definedName name="TEST1" localSheetId="0">#REF!</definedName>
    <definedName name="TEST1">#REF!</definedName>
    <definedName name="TEST2" localSheetId="0">#REF!</definedName>
    <definedName name="TEST2">#REF!</definedName>
    <definedName name="TESTHKEY" localSheetId="0">#REF!</definedName>
    <definedName name="TESTHKEY">#REF!</definedName>
    <definedName name="TESTKEYS" localSheetId="0">#REF!</definedName>
    <definedName name="TESTKEYS">#REF!</definedName>
    <definedName name="TESTVKEY" localSheetId="0">#REF!</definedName>
    <definedName name="TESTVKEY">#REF!</definedName>
    <definedName name="Typ" localSheetId="7">#REF!</definedName>
    <definedName name="Typ" localSheetId="4">#REF!</definedName>
    <definedName name="Typ" localSheetId="5">#REF!</definedName>
    <definedName name="Typ" localSheetId="8">#REF!</definedName>
    <definedName name="Typ" localSheetId="6">#REF!</definedName>
    <definedName name="Typ" localSheetId="9">#REF!</definedName>
    <definedName name="Typ">#REF!</definedName>
    <definedName name="VRN" localSheetId="5">'Rekapitulace-doplnění přist.'!#REF!</definedName>
    <definedName name="VRN" localSheetId="8">'Rekapitulace-ovládání osv.'!#REF!</definedName>
    <definedName name="VRN" localSheetId="6">'Rekapitulace-doplnění přist.'!#REF!</definedName>
    <definedName name="VRN" localSheetId="9">'Rekapitulace-ovládání osv.'!#REF!</definedName>
    <definedName name="VRN">'Rekapitulace-osv.'!#REF!</definedName>
    <definedName name="VRNKc" localSheetId="7">'Rekapitulace-ovládání osv.'!#REF!</definedName>
    <definedName name="VRNKc" localSheetId="4">'Rekapitulace-doplnění přist.'!#REF!</definedName>
    <definedName name="VRNKc" localSheetId="5">'Rekapitulace-doplnění přist.'!#REF!</definedName>
    <definedName name="VRNKc" localSheetId="8">'Rekapitulace-ovládání osv.'!#REF!</definedName>
    <definedName name="VRNKc" localSheetId="6">'Rekapitulace-doplnění přist.'!#REF!</definedName>
    <definedName name="VRNKc" localSheetId="9">'Rekapitulace-ovládání osv.'!#REF!</definedName>
    <definedName name="VRNKc">'Rekapitulace-osv.'!#REF!</definedName>
    <definedName name="VRNnazev" localSheetId="7">'Rekapitulace-ovládání osv.'!#REF!</definedName>
    <definedName name="VRNnazev" localSheetId="4">'Rekapitulace-doplnění přist.'!#REF!</definedName>
    <definedName name="VRNnazev" localSheetId="5">'Rekapitulace-doplnění přist.'!#REF!</definedName>
    <definedName name="VRNnazev" localSheetId="8">'Rekapitulace-ovládání osv.'!#REF!</definedName>
    <definedName name="VRNnazev" localSheetId="6">'Rekapitulace-doplnění přist.'!#REF!</definedName>
    <definedName name="VRNnazev" localSheetId="9">'Rekapitulace-ovládání osv.'!#REF!</definedName>
    <definedName name="VRNnazev">'Rekapitulace-osv.'!#REF!</definedName>
    <definedName name="VRNproc" localSheetId="7">'Rekapitulace-ovládání osv.'!#REF!</definedName>
    <definedName name="VRNproc" localSheetId="4">'Rekapitulace-doplnění přist.'!#REF!</definedName>
    <definedName name="VRNproc" localSheetId="5">'Rekapitulace-doplnění přist.'!#REF!</definedName>
    <definedName name="VRNproc" localSheetId="8">'Rekapitulace-ovládání osv.'!#REF!</definedName>
    <definedName name="VRNproc" localSheetId="6">'Rekapitulace-doplnění přist.'!#REF!</definedName>
    <definedName name="VRNproc" localSheetId="9">'Rekapitulace-ovládání osv.'!#REF!</definedName>
    <definedName name="VRNproc">'Rekapitulace-osv.'!#REF!</definedName>
    <definedName name="VRNzakl" localSheetId="7">'Rekapitulace-ovládání osv.'!#REF!</definedName>
    <definedName name="VRNzakl" localSheetId="4">'Rekapitulace-doplnění přist.'!#REF!</definedName>
    <definedName name="VRNzakl" localSheetId="5">'Rekapitulace-doplnění přist.'!#REF!</definedName>
    <definedName name="VRNzakl" localSheetId="8">'Rekapitulace-ovládání osv.'!#REF!</definedName>
    <definedName name="VRNzakl" localSheetId="6">'Rekapitulace-doplnění přist.'!#REF!</definedName>
    <definedName name="VRNzakl" localSheetId="9">'Rekapitulace-ovládání osv.'!#REF!</definedName>
    <definedName name="VRNzakl">'Rekapitulace-osv.'!#REF!</definedName>
    <definedName name="Zakazka" localSheetId="7">'Krycí list - SO01 - ovládání os'!$G$11</definedName>
    <definedName name="Zakazka" localSheetId="4">'Krycí list-doplnění příst.'!$G$11</definedName>
    <definedName name="Zakazka" localSheetId="5">'Krycí list-doplnění příst.'!$G$11</definedName>
    <definedName name="Zakazka" localSheetId="8">'Krycí list - SO01 - ovládání os'!$G$11</definedName>
    <definedName name="Zakazka" localSheetId="6">'Krycí list-doplnění příst.'!$G$11</definedName>
    <definedName name="Zakazka" localSheetId="9">'Krycí list - SO01 - ovládání os'!$G$11</definedName>
    <definedName name="Zakazka">'Krycí list-osv.'!$G$11</definedName>
    <definedName name="Zaklad22" localSheetId="7">'Krycí list - SO01 - ovládání os'!$F$32</definedName>
    <definedName name="Zaklad22" localSheetId="4">'Krycí list-doplnění příst.'!$F$32</definedName>
    <definedName name="Zaklad22" localSheetId="5">'Krycí list-doplnění příst.'!$F$32</definedName>
    <definedName name="Zaklad22" localSheetId="8">'Krycí list - SO01 - ovládání os'!$F$32</definedName>
    <definedName name="Zaklad22" localSheetId="6">'Krycí list-doplnění příst.'!$F$32</definedName>
    <definedName name="Zaklad22" localSheetId="9">'Krycí list - SO01 - ovládání os'!$F$32</definedName>
    <definedName name="Zaklad22">'Krycí list-osv.'!$F$32</definedName>
    <definedName name="Zaklad5" localSheetId="7">'Krycí list - SO01 - ovládání os'!$F$30</definedName>
    <definedName name="Zaklad5" localSheetId="4">'Krycí list-doplnění příst.'!$F$30</definedName>
    <definedName name="Zaklad5" localSheetId="5">'Krycí list-doplnění příst.'!$F$30</definedName>
    <definedName name="Zaklad5" localSheetId="8">'Krycí list - SO01 - ovládání os'!$F$30</definedName>
    <definedName name="Zaklad5" localSheetId="6">'Krycí list-doplnění příst.'!$F$30</definedName>
    <definedName name="Zaklad5" localSheetId="9">'Krycí list - SO01 - ovládání os'!$F$30</definedName>
    <definedName name="Zaklad5">'Krycí list-osv.'!$F$30</definedName>
    <definedName name="Zhotovitel" localSheetId="7">'Krycí list - SO01 - ovládání os'!$C$11:$E$11</definedName>
    <definedName name="Zhotovitel" localSheetId="4">'Krycí list-doplnění příst.'!$C$11:$E$11</definedName>
    <definedName name="Zhotovitel" localSheetId="5">'Krycí list-doplnění příst.'!$C$11:$E$11</definedName>
    <definedName name="Zhotovitel" localSheetId="8">'Krycí list - SO01 - ovládání os'!$C$11:$E$11</definedName>
    <definedName name="Zhotovitel" localSheetId="6">'Krycí list-doplnění příst.'!$C$11:$E$11</definedName>
    <definedName name="Zhotovitel" localSheetId="9">'Krycí list - SO01 - ovládání os'!$C$11:$E$11</definedName>
    <definedName name="Zhotovitel">'Krycí list-osv.'!$C$11:$E$11</definedName>
  </definedNames>
  <calcPr calcId="145621"/>
</workbook>
</file>

<file path=xl/calcChain.xml><?xml version="1.0" encoding="utf-8"?>
<calcChain xmlns="http://schemas.openxmlformats.org/spreadsheetml/2006/main">
  <c r="G8" i="28" l="1"/>
  <c r="G9" i="28"/>
  <c r="G10" i="28"/>
  <c r="G11" i="28"/>
  <c r="G12" i="28"/>
  <c r="G13" i="28"/>
  <c r="G16" i="28"/>
  <c r="G17" i="28" s="1"/>
  <c r="G8" i="27" s="1"/>
  <c r="G23" i="28"/>
  <c r="G24" i="28"/>
  <c r="G25" i="28"/>
  <c r="G26" i="28"/>
  <c r="G27" i="28"/>
  <c r="E10" i="27"/>
  <c r="F10" i="27"/>
  <c r="C16" i="26" s="1"/>
  <c r="I10" i="27"/>
  <c r="C21" i="26" s="1"/>
  <c r="C2" i="26"/>
  <c r="D2" i="26"/>
  <c r="G7" i="26"/>
  <c r="C9" i="26"/>
  <c r="C15" i="26"/>
  <c r="C31" i="26"/>
  <c r="C33" i="26"/>
  <c r="F33" i="26" s="1"/>
  <c r="G28" i="28" l="1"/>
  <c r="G29" i="28" s="1"/>
  <c r="G14" i="28"/>
  <c r="G7" i="27"/>
  <c r="G10" i="27" s="1"/>
  <c r="C18" i="26" s="1"/>
  <c r="G18" i="28"/>
  <c r="G31" i="28" s="1"/>
  <c r="H9" i="27" l="1"/>
  <c r="H10" i="27" s="1"/>
  <c r="C17" i="26"/>
  <c r="C19" i="26"/>
  <c r="C22" i="26" s="1"/>
  <c r="C23" i="26" s="1"/>
  <c r="F30" i="26" s="1"/>
  <c r="F31" i="26" s="1"/>
  <c r="F34" i="26" s="1"/>
  <c r="G7" i="25"/>
  <c r="G8" i="25"/>
  <c r="G9" i="25"/>
  <c r="G10" i="25"/>
  <c r="G13" i="25"/>
  <c r="G14" i="25"/>
  <c r="G20" i="25"/>
  <c r="G21" i="25" s="1"/>
  <c r="G23" i="25"/>
  <c r="G24" i="25"/>
  <c r="G25" i="25" s="1"/>
  <c r="H10" i="24" s="1"/>
  <c r="G27" i="25"/>
  <c r="G28" i="25"/>
  <c r="G29" i="25"/>
  <c r="G30" i="25"/>
  <c r="G31" i="25"/>
  <c r="G32" i="25"/>
  <c r="G8" i="24"/>
  <c r="E12" i="24"/>
  <c r="F12" i="24"/>
  <c r="C2" i="23"/>
  <c r="G7" i="23"/>
  <c r="C9" i="23"/>
  <c r="C15" i="23"/>
  <c r="C16" i="23"/>
  <c r="C31" i="23"/>
  <c r="C33" i="23"/>
  <c r="F33" i="23" s="1"/>
  <c r="G11" i="25" l="1"/>
  <c r="G33" i="25"/>
  <c r="H11" i="24" s="1"/>
  <c r="H12" i="24"/>
  <c r="C17" i="23" s="1"/>
  <c r="G7" i="24"/>
  <c r="G12" i="24" s="1"/>
  <c r="C18" i="23" s="1"/>
  <c r="G15" i="25"/>
  <c r="I9" i="24"/>
  <c r="I12" i="24" s="1"/>
  <c r="C21" i="23" s="1"/>
  <c r="G34" i="25" l="1"/>
  <c r="C19" i="23"/>
  <c r="C22" i="23" s="1"/>
  <c r="C23" i="23" s="1"/>
  <c r="F30" i="23" s="1"/>
  <c r="F31" i="23" s="1"/>
  <c r="F34" i="23" s="1"/>
  <c r="G36" i="25"/>
  <c r="G7" i="22"/>
  <c r="G8" i="22" s="1"/>
  <c r="G7" i="21" s="1"/>
  <c r="G10" i="22"/>
  <c r="G11" i="22"/>
  <c r="G8" i="21" s="1"/>
  <c r="G13" i="22"/>
  <c r="G14" i="22"/>
  <c r="G16" i="22"/>
  <c r="G17" i="22"/>
  <c r="G20" i="22"/>
  <c r="G21" i="22" s="1"/>
  <c r="G11" i="21" s="1"/>
  <c r="G23" i="22"/>
  <c r="G24" i="22"/>
  <c r="G27" i="22"/>
  <c r="G29" i="22" s="1"/>
  <c r="G13" i="21" s="1"/>
  <c r="G31" i="22"/>
  <c r="G32" i="22"/>
  <c r="G35" i="22"/>
  <c r="G36" i="22"/>
  <c r="G37" i="22"/>
  <c r="G38" i="22"/>
  <c r="G45" i="22"/>
  <c r="G46" i="22" s="1"/>
  <c r="G48" i="22"/>
  <c r="G49" i="22"/>
  <c r="G50" i="22"/>
  <c r="G52" i="22"/>
  <c r="G53" i="22"/>
  <c r="G54" i="22"/>
  <c r="G55" i="22"/>
  <c r="G56" i="22"/>
  <c r="G57" i="22"/>
  <c r="G60" i="22"/>
  <c r="G61" i="22"/>
  <c r="G62" i="22"/>
  <c r="G63" i="22"/>
  <c r="G66" i="22"/>
  <c r="G67" i="22"/>
  <c r="G68" i="22"/>
  <c r="G69" i="22"/>
  <c r="G72" i="22"/>
  <c r="G73" i="22"/>
  <c r="G74" i="22"/>
  <c r="G75" i="22"/>
  <c r="G76" i="22"/>
  <c r="G77" i="22"/>
  <c r="G78" i="22"/>
  <c r="G79" i="22"/>
  <c r="G80" i="22"/>
  <c r="G9" i="21"/>
  <c r="E21" i="21"/>
  <c r="C15" i="20" s="1"/>
  <c r="F21" i="21"/>
  <c r="C16" i="20" s="1"/>
  <c r="C2" i="20"/>
  <c r="G7" i="20"/>
  <c r="C9" i="20"/>
  <c r="C31" i="20"/>
  <c r="C33" i="20"/>
  <c r="F33" i="20" s="1"/>
  <c r="G70" i="22" l="1"/>
  <c r="H19" i="21" s="1"/>
  <c r="G64" i="22"/>
  <c r="H18" i="21" s="1"/>
  <c r="G39" i="22"/>
  <c r="G15" i="21" s="1"/>
  <c r="G33" i="22"/>
  <c r="G14" i="21" s="1"/>
  <c r="G25" i="22"/>
  <c r="G12" i="21" s="1"/>
  <c r="G18" i="22"/>
  <c r="G10" i="21" s="1"/>
  <c r="G81" i="22"/>
  <c r="H20" i="21" s="1"/>
  <c r="G58" i="22"/>
  <c r="I17" i="21" s="1"/>
  <c r="I21" i="21" s="1"/>
  <c r="C21" i="20" s="1"/>
  <c r="H16" i="21"/>
  <c r="H21" i="21" l="1"/>
  <c r="C17" i="20" s="1"/>
  <c r="G82" i="22"/>
  <c r="G21" i="21"/>
  <c r="C18" i="20" s="1"/>
  <c r="G40" i="22"/>
  <c r="C19" i="20" l="1"/>
  <c r="C22" i="20" s="1"/>
  <c r="C23" i="20" s="1"/>
  <c r="F30" i="20" s="1"/>
  <c r="G84" i="22"/>
  <c r="F31" i="20"/>
  <c r="F34" i="20" s="1"/>
  <c r="D8" i="19"/>
  <c r="D10" i="19"/>
  <c r="D9" i="19"/>
  <c r="D21" i="19" l="1"/>
  <c r="D22" i="19" l="1"/>
</calcChain>
</file>

<file path=xl/sharedStrings.xml><?xml version="1.0" encoding="utf-8"?>
<sst xmlns="http://schemas.openxmlformats.org/spreadsheetml/2006/main" count="585" uniqueCount="208">
  <si>
    <t>IN celkem</t>
  </si>
  <si>
    <t>Část: ELEKTRO</t>
  </si>
  <si>
    <t>IN vč.DPH 21%</t>
  </si>
  <si>
    <t>ELEKTROINSTALACE</t>
  </si>
  <si>
    <t>Věznice Kuřim</t>
  </si>
  <si>
    <t>Doplnění přístrojů do rozvaděče</t>
  </si>
  <si>
    <t>Ovládání osvětlení</t>
  </si>
  <si>
    <t>Rekonstrukce vnější bezpečnosti</t>
  </si>
  <si>
    <t>SO 01 - Oplocení</t>
  </si>
  <si>
    <t>elektroinstalace - venky</t>
  </si>
  <si>
    <t xml:space="preserve"> </t>
  </si>
  <si>
    <t>Poznámka :</t>
  </si>
  <si>
    <t>CENA ZA OBJEKT CELKEM</t>
  </si>
  <si>
    <t xml:space="preserve">% </t>
  </si>
  <si>
    <t>DPH</t>
  </si>
  <si>
    <t>Základ pro DPH</t>
  </si>
  <si>
    <t xml:space="preserve">%  </t>
  </si>
  <si>
    <t>Podpis:</t>
  </si>
  <si>
    <t>Podpis :</t>
  </si>
  <si>
    <t>Datum :</t>
  </si>
  <si>
    <t>Jméno :</t>
  </si>
  <si>
    <t>Za objednatele</t>
  </si>
  <si>
    <t>Za zhotovitele</t>
  </si>
  <si>
    <t>Vypracoval</t>
  </si>
  <si>
    <t>ZRN+ost.náklady+HZS</t>
  </si>
  <si>
    <t>ZRN+HZS</t>
  </si>
  <si>
    <t>HZS</t>
  </si>
  <si>
    <t>ZRN celkem</t>
  </si>
  <si>
    <t>M dodávky celkem</t>
  </si>
  <si>
    <t>N</t>
  </si>
  <si>
    <t>M práce celkem</t>
  </si>
  <si>
    <t>R</t>
  </si>
  <si>
    <t>PSV celkem</t>
  </si>
  <si>
    <t>Z</t>
  </si>
  <si>
    <t>HSV celkem</t>
  </si>
  <si>
    <t>Ostatní rozpočtové náklady</t>
  </si>
  <si>
    <t>Základní rozpočtové náklady</t>
  </si>
  <si>
    <t>ROZPOČTOVÉ NÁKLADY</t>
  </si>
  <si>
    <t>Počet listů</t>
  </si>
  <si>
    <t>Marek Punčochář</t>
  </si>
  <si>
    <t>Rozpočtoval</t>
  </si>
  <si>
    <t>2 0375 011-4</t>
  </si>
  <si>
    <t xml:space="preserve">Zakázkové číslo </t>
  </si>
  <si>
    <t>x</t>
  </si>
  <si>
    <t>Dodavatel</t>
  </si>
  <si>
    <t>ČR, Vězeňská služba ČR, Soudní 1191, 664 67 Praha 4</t>
  </si>
  <si>
    <t>Objednatel</t>
  </si>
  <si>
    <t>Zpracovatel projektu</t>
  </si>
  <si>
    <t>Typ rozpočtu</t>
  </si>
  <si>
    <t>INTAR a.s.</t>
  </si>
  <si>
    <t>Projektant</t>
  </si>
  <si>
    <t>Náklady na m.j.</t>
  </si>
  <si>
    <t>Elektroinstalace - venky</t>
  </si>
  <si>
    <t>Počet jednotek</t>
  </si>
  <si>
    <t>Věznice Kuřim, Rekonstrukce vnější bezpečnosti</t>
  </si>
  <si>
    <t>Stavba</t>
  </si>
  <si>
    <t>Měrná jednotka</t>
  </si>
  <si>
    <t>Oplocení</t>
  </si>
  <si>
    <t>SO01</t>
  </si>
  <si>
    <t xml:space="preserve">SKP </t>
  </si>
  <si>
    <t>Název objektu</t>
  </si>
  <si>
    <t>Objekt</t>
  </si>
  <si>
    <t xml:space="preserve">JKSO </t>
  </si>
  <si>
    <t>Rozpočet</t>
  </si>
  <si>
    <t>POLOŽKOVÝ ROZPOČET</t>
  </si>
  <si>
    <t>CELKEM  OBJEKT</t>
  </si>
  <si>
    <t xml:space="preserve">Zemní práce </t>
  </si>
  <si>
    <t>Montáže</t>
  </si>
  <si>
    <t>Montáž hromosvodu a uzemnění</t>
  </si>
  <si>
    <t>Hodinové zúčtovací sazby</t>
  </si>
  <si>
    <t>Elektroinstalační práce</t>
  </si>
  <si>
    <t>Zemnění, hromosvod</t>
  </si>
  <si>
    <t>Vodiče</t>
  </si>
  <si>
    <t>Úložný materiál příslušenství,hmoždinky</t>
  </si>
  <si>
    <t>Svítidla</t>
  </si>
  <si>
    <t>Podpěry vedení + příslušenství</t>
  </si>
  <si>
    <t>Nosné prvky pro uložení vodičů</t>
  </si>
  <si>
    <t>Materiál</t>
  </si>
  <si>
    <t>Krabice, skříně, trubky, oc.konstrukce</t>
  </si>
  <si>
    <t>Elektroinstalační materiál</t>
  </si>
  <si>
    <t>Montáž</t>
  </si>
  <si>
    <t>Mateiál</t>
  </si>
  <si>
    <t>PSV</t>
  </si>
  <si>
    <t>HSV</t>
  </si>
  <si>
    <t>Stavební díl</t>
  </si>
  <si>
    <t>REKAPITULACE  STAVEBNÍCH  DÍLŮ</t>
  </si>
  <si>
    <t>SO 01 - Oplocení - Elektroinstalace - venky</t>
  </si>
  <si>
    <t>Objekt :</t>
  </si>
  <si>
    <t>Rozpočet :</t>
  </si>
  <si>
    <t>Stavba :</t>
  </si>
  <si>
    <t>Cenová kalkulace celkem bez DPH:</t>
  </si>
  <si>
    <t>Montáž (CPV 453 100 00-3)</t>
  </si>
  <si>
    <t>Celkem za :</t>
  </si>
  <si>
    <t>Zemní práce (CPV 451 120 00-5)</t>
  </si>
  <si>
    <t>km</t>
  </si>
  <si>
    <t>Vytyčení stávajících sítí</t>
  </si>
  <si>
    <t>m</t>
  </si>
  <si>
    <t>Vyhloubení kabelové rýhy 80cm/šíř. 50cm/hl. zem.tř.2</t>
  </si>
  <si>
    <t>0200812 </t>
  </si>
  <si>
    <t>Vyhloubení kabelové rýhy 35cm/šíř. 80cm/hl. zem.tř.2</t>
  </si>
  <si>
    <t>0200162 </t>
  </si>
  <si>
    <t>Vyhloubení kabelové rýhy 35cm/šíř. 50cm/hl. zem.tř.2</t>
  </si>
  <si>
    <t>0200132 </t>
  </si>
  <si>
    <t>Ruční zához kabelové rýhy 80cm šíř.50cm hl.zem.tř.2</t>
  </si>
  <si>
    <t>0560812 </t>
  </si>
  <si>
    <t>Ruční zához kabelové rýhy 35cm šíř.80cm hl.zem.tř.2</t>
  </si>
  <si>
    <t>0560162 </t>
  </si>
  <si>
    <t>Ruční zához kabelové rýhy 35cm šíř.50cm hl.zem.tř.2</t>
  </si>
  <si>
    <t>0560132 </t>
  </si>
  <si>
    <t>Přípravné práce na protlaku pod komunikací</t>
  </si>
  <si>
    <t>0030101 </t>
  </si>
  <si>
    <t>Protlak s chráničkou PE 100mm</t>
  </si>
  <si>
    <t>0200263 </t>
  </si>
  <si>
    <t>Položení kabelu pevně</t>
  </si>
  <si>
    <t>210810042 </t>
  </si>
  <si>
    <t>Montáž trubky instalační pancéřové z PH typ 8029 O 29mm (pu)</t>
  </si>
  <si>
    <t>210010084 </t>
  </si>
  <si>
    <t>ks</t>
  </si>
  <si>
    <t>montáž krabice na sloupek oplocení, včetně zapojení a propojení vodičů</t>
  </si>
  <si>
    <t>210203002 </t>
  </si>
  <si>
    <t>Montáž svítidla - LED</t>
  </si>
  <si>
    <t>210202002 </t>
  </si>
  <si>
    <t>Práce na uzemnění na povrchu FeZn 10 mm bez nátěr.ochr.posp.</t>
  </si>
  <si>
    <t>210220002 </t>
  </si>
  <si>
    <t>Práce na uzemnění v zemi FeZn do 120 mm2 vč.svorek aj.</t>
  </si>
  <si>
    <t>210220021 </t>
  </si>
  <si>
    <t>Položení svodového vodiče FeZn do 10mm</t>
  </si>
  <si>
    <t>210220101 </t>
  </si>
  <si>
    <t>Montáž svorky hromosvodové nad 2 šrouby(ST;SJ;SK;SZ;SR01;02)</t>
  </si>
  <si>
    <t>210220302 </t>
  </si>
  <si>
    <t>hod</t>
  </si>
  <si>
    <t>Zakreslení skutečného provedení</t>
  </si>
  <si>
    <t>Výchozí revize s vypracováním revizní zprávy</t>
  </si>
  <si>
    <t>Úprava stávajícího rozvaděče</t>
  </si>
  <si>
    <t>Spolupráce s investorem</t>
  </si>
  <si>
    <t>Práce v kabelovém kanále, ztížené pracovní podmínky</t>
  </si>
  <si>
    <t>Pomocné práce,kompletace</t>
  </si>
  <si>
    <t>Položku možno četpat pouze se souhlasem investora nebo TDI</t>
  </si>
  <si>
    <t>Nepředvídatelné náklady a práce spojené s rekonstrukcí</t>
  </si>
  <si>
    <t>Napojení kovových konstrukcí na jímací soustavu</t>
  </si>
  <si>
    <t>Koordinace s profesemi</t>
  </si>
  <si>
    <t>Protažení kabelu (popř. profukování) chráničkou</t>
  </si>
  <si>
    <t>cena celkem</t>
  </si>
  <si>
    <t>cena za m.j.</t>
  </si>
  <si>
    <t>množství</t>
  </si>
  <si>
    <t>mj.</t>
  </si>
  <si>
    <t>název položky</t>
  </si>
  <si>
    <t>číslo položky</t>
  </si>
  <si>
    <t>p.č.</t>
  </si>
  <si>
    <t>Zemnění, hromosvod (CPV 312 162 00-5)</t>
  </si>
  <si>
    <t>PASOVINA FEZN 30/4</t>
  </si>
  <si>
    <t>H SVORKA SS</t>
  </si>
  <si>
    <t>DRAT ZEMNICI AlMgSi 8mm</t>
  </si>
  <si>
    <t>Vodiče (CPV 313 000 00-9)</t>
  </si>
  <si>
    <t>KABEL CYKY 5C x 4</t>
  </si>
  <si>
    <t>KABEL CYKY 3C x 1.5</t>
  </si>
  <si>
    <t>Úložný materiál příslušenství,hmoždinky (CPV 284 223 00-9)</t>
  </si>
  <si>
    <t>připevněná na sloupky oplocení</t>
  </si>
  <si>
    <t>KS</t>
  </si>
  <si>
    <t>HE KRABICOVA ROZVOD.KF 9105/CR</t>
  </si>
  <si>
    <t>Svítidla (CPV 315 000 00-1)</t>
  </si>
  <si>
    <t>Venkovní LED svítidlo na sloupek osvětlení, 30W, včetně upevňovací objímky</t>
  </si>
  <si>
    <t>PĚNA MONT. 1K EXTRA NÍZKOEXP.750ml</t>
  </si>
  <si>
    <t>Příložka pro prům. 6-10mm, FeZn vratový šroub a matice M10</t>
  </si>
  <si>
    <t>Nosné prvky pro uložení vodičů (CPV 284 223 00-9)</t>
  </si>
  <si>
    <t>KO TRUBKA PR. 75 KOPOFLEX</t>
  </si>
  <si>
    <t>KO TRUBKA 6029 EL.OCEL.ZAV.ZNM</t>
  </si>
  <si>
    <t>PŘÍCHYTKA OBOUSTR.KOVOVÁ 5229 PC POZINKOVÁNO SENDZIMIR</t>
  </si>
  <si>
    <t>Průchodka, Pg 16</t>
  </si>
  <si>
    <t>00 934 </t>
  </si>
  <si>
    <t>TMEL SILIKON UNIVERZAL TRANS.310ml</t>
  </si>
  <si>
    <t>SO 01 - Oplocení - Elektronstalace - venky</t>
  </si>
  <si>
    <t>Název nabídky:</t>
  </si>
  <si>
    <t>Položkový rozpočet: SO 01 - Oplocení - Elektroinstalace - venky</t>
  </si>
  <si>
    <t>Marek Punčocář</t>
  </si>
  <si>
    <t>Věznice Kuřim, rekonstrukce vnější bezpečnosti</t>
  </si>
  <si>
    <t>Montáž přístrojů</t>
  </si>
  <si>
    <t>Světelné čidla</t>
  </si>
  <si>
    <t>Přístrojová náplň</t>
  </si>
  <si>
    <t>SO 01 - Oplocení -Doplnění přístrojů do rozvaděče</t>
  </si>
  <si>
    <t>Propojení s další ovládací skříňkou</t>
  </si>
  <si>
    <t>Popis</t>
  </si>
  <si>
    <t>Montáž tlačítka</t>
  </si>
  <si>
    <t>Montáž signalizace</t>
  </si>
  <si>
    <t>Montáž ovládací skříňky</t>
  </si>
  <si>
    <t>Montáž DIN lišty</t>
  </si>
  <si>
    <t>Montáž stykače</t>
  </si>
  <si>
    <t>Montáž jističe 3-pól.</t>
  </si>
  <si>
    <t>Čidlo světelné</t>
  </si>
  <si>
    <t xml:space="preserve">Světelné čidla </t>
  </si>
  <si>
    <t>Stykač 4 spín., 25A, 230V~</t>
  </si>
  <si>
    <t>ŘADOVÁ SVORKA RSA 6</t>
  </si>
  <si>
    <t>sada</t>
  </si>
  <si>
    <t>Popisovací štítky</t>
  </si>
  <si>
    <t>ST-E  </t>
  </si>
  <si>
    <t>Jistič, (Icn=10kA),char.B,3pól,In=10A</t>
  </si>
  <si>
    <t>S 203 M-B 10 </t>
  </si>
  <si>
    <t>SO 01 - Oplocení - Doplnění přístrojů do rozvaděče</t>
  </si>
  <si>
    <t>Položkový rozpočet: SO 01 - Oplocení - Doplnění přístrojů do rozvaděče</t>
  </si>
  <si>
    <t>Skříně</t>
  </si>
  <si>
    <t>SO 01 - Ovládání osvětlení</t>
  </si>
  <si>
    <t>skříň, rozměr 300x300x170mm, materiál termoplast</t>
  </si>
  <si>
    <t>Tlačítko zapínací do plastové skříně - kompletní</t>
  </si>
  <si>
    <t>Svorky 2,5mm</t>
  </si>
  <si>
    <t>Popisný štítek ovladače dle výkresu</t>
  </si>
  <si>
    <t>LED signálka zelená do plastové skříně - kompletní</t>
  </si>
  <si>
    <t>DIN lišta</t>
  </si>
  <si>
    <t>Položkový rozpočet: Věznice Kuřim</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</si>
</sst>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2" formatCode="_-* #,##0\ &quot;Kč&quot;_-;\-* #,##0\ &quot;Kč&quot;_-;_-* &quot;-&quot;\ &quot;Kč&quot;_-;_-@_-"/>
    <numFmt numFmtId="44" formatCode="_-* #,##0.00\ &quot;Kč&quot;_-;\-* #,##0.00\ &quot;Kč&quot;_-;_-* &quot;-&quot;??\ &quot;Kč&quot;_-;_-@_-"/>
    <numFmt numFmtId="164" formatCode="_-* #,##0\ &quot;Kč&quot;_-;\-* #,##0\ &quot;Kč&quot;_-;_-* &quot;-&quot;??\ &quot;Kč&quot;_-;_-@_-"/>
    <numFmt numFmtId="165" formatCode="#,##0\ &quot;Kč&quot;"/>
    <numFmt numFmtId="166" formatCode="0.0"/>
    <numFmt numFmtId="167" formatCode="dd/mm/yy"/>
    <numFmt numFmtId="168" formatCode="_(&quot;Kč&quot;* #,##0_);_(&quot;Kč&quot;* \(#,##0\);_(&quot;Kč&quot;* &quot;-&quot;_);_(@_)"/>
    <numFmt numFmtId="169" formatCode="_(&quot;Kč&quot;* #,##0.00_);_(&quot;Kč&quot;* \(#,##0.00\);_(&quot;Kč&quot;* &quot;-&quot;??_);_(@_)"/>
  </numFmts>
  <fonts count="29" x14ac:knownFonts="1">
    <font>
      <sz val="11"/>
      <color theme="1"/>
      <name val="Calibri"/>
      <family val="2"/>
      <charset val="238"/>
      <scheme val="minor"/>
    </font>
    <font>
      <sz val="10"/>
      <name val="Arial CE"/>
      <charset val="238"/>
    </font>
    <font>
      <sz val="8.0500000000000007"/>
      <color indexed="8"/>
      <name val="Times New Roman"/>
      <family val="1"/>
      <charset val="238"/>
    </font>
    <font>
      <b/>
      <sz val="12"/>
      <name val="Arial CE"/>
      <family val="2"/>
      <charset val="238"/>
    </font>
    <font>
      <b/>
      <sz val="16"/>
      <name val="Arial CE"/>
      <family val="2"/>
      <charset val="238"/>
    </font>
    <font>
      <sz val="11"/>
      <name val="Arial CE"/>
      <charset val="238"/>
    </font>
    <font>
      <b/>
      <sz val="11"/>
      <name val="Arial CE"/>
      <charset val="238"/>
    </font>
    <font>
      <b/>
      <sz val="10"/>
      <name val="Arial CE"/>
      <charset val="238"/>
    </font>
    <font>
      <sz val="11"/>
      <color theme="1"/>
      <name val="Calibri"/>
      <family val="2"/>
      <charset val="238"/>
      <scheme val="minor"/>
    </font>
    <font>
      <sz val="8"/>
      <name val="Arial CE"/>
      <family val="2"/>
      <charset val="238"/>
    </font>
    <font>
      <b/>
      <sz val="12"/>
      <name val="Arial"/>
      <family val="2"/>
      <charset val="238"/>
    </font>
    <font>
      <sz val="10"/>
      <name val="Arial"/>
      <family val="2"/>
      <charset val="238"/>
    </font>
    <font>
      <b/>
      <sz val="10"/>
      <name val="Arial"/>
      <family val="2"/>
      <charset val="238"/>
    </font>
    <font>
      <b/>
      <sz val="14"/>
      <name val="Arial"/>
      <family val="2"/>
      <charset val="238"/>
    </font>
    <font>
      <sz val="9"/>
      <name val="Arial"/>
      <family val="2"/>
      <charset val="238"/>
    </font>
    <font>
      <b/>
      <sz val="9"/>
      <name val="Arial"/>
      <family val="2"/>
      <charset val="238"/>
    </font>
    <font>
      <sz val="9"/>
      <name val="Arial CE"/>
      <family val="2"/>
      <charset val="238"/>
    </font>
    <font>
      <b/>
      <sz val="10"/>
      <name val="Arial CE"/>
      <family val="2"/>
      <charset val="238"/>
    </font>
    <font>
      <sz val="10"/>
      <name val="Arial CE"/>
    </font>
    <font>
      <sz val="11"/>
      <color theme="1"/>
      <name val="Arial"/>
      <family val="2"/>
      <charset val="238"/>
    </font>
    <font>
      <b/>
      <sz val="11"/>
      <color theme="1"/>
      <name val="Arial"/>
      <family val="2"/>
      <charset val="238"/>
    </font>
    <font>
      <b/>
      <i/>
      <sz val="11"/>
      <color theme="3"/>
      <name val="Calibri"/>
      <family val="2"/>
      <charset val="238"/>
    </font>
    <font>
      <b/>
      <i/>
      <sz val="9"/>
      <color theme="1"/>
      <name val="Calibri"/>
      <family val="2"/>
      <charset val="238"/>
    </font>
    <font>
      <sz val="7.5"/>
      <color theme="1"/>
      <name val="Calibri"/>
      <family val="2"/>
      <charset val="238"/>
    </font>
    <font>
      <i/>
      <sz val="9"/>
      <color theme="1"/>
      <name val="Calibri"/>
      <family val="2"/>
      <charset val="238"/>
      <scheme val="minor"/>
    </font>
    <font>
      <i/>
      <sz val="7.5"/>
      <color theme="1"/>
      <name val="Calibri"/>
      <family val="2"/>
      <charset val="238"/>
    </font>
    <font>
      <sz val="8"/>
      <color theme="1"/>
      <name val="Calibri"/>
      <family val="2"/>
      <charset val="238"/>
      <scheme val="minor"/>
    </font>
    <font>
      <b/>
      <sz val="11"/>
      <color theme="3"/>
      <name val="Arial"/>
      <family val="2"/>
      <charset val="238"/>
    </font>
    <font>
      <b/>
      <sz val="10"/>
      <color theme="1"/>
      <name val="Arial"/>
      <family val="2"/>
      <charset val="238"/>
    </font>
  </fonts>
  <fills count="11">
    <fill>
      <patternFill patternType="none"/>
    </fill>
    <fill>
      <patternFill patternType="gray125"/>
    </fill>
    <fill>
      <patternFill patternType="solid">
        <fgColor indexed="22"/>
        <bgColor indexed="64"/>
      </patternFill>
    </fill>
    <fill>
      <patternFill patternType="solid">
        <fgColor theme="6" tint="0.59999389629810485"/>
        <bgColor indexed="64"/>
      </patternFill>
    </fill>
    <fill>
      <patternFill patternType="solid">
        <fgColor rgb="FFFFFFFF"/>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0.1499679555650502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s>
  <borders count="60">
    <border>
      <left/>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top style="thin">
        <color indexed="64"/>
      </top>
      <bottom/>
      <diagonal/>
    </border>
    <border>
      <left/>
      <right style="thin">
        <color indexed="64"/>
      </right>
      <top style="thin">
        <color indexed="64"/>
      </top>
      <bottom/>
      <diagonal/>
    </border>
    <border>
      <left/>
      <right style="medium">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top/>
      <bottom/>
      <diagonal/>
    </border>
    <border>
      <left/>
      <right style="thin">
        <color indexed="64"/>
      </right>
      <top/>
      <bottom/>
      <diagonal/>
    </border>
    <border>
      <left style="thin">
        <color indexed="64"/>
      </left>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top/>
      <bottom style="thin">
        <color indexed="64"/>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double">
        <color indexed="64"/>
      </left>
      <right style="medium">
        <color indexed="64"/>
      </right>
      <top style="thin">
        <color indexed="64"/>
      </top>
      <bottom/>
      <diagonal/>
    </border>
    <border>
      <left style="double">
        <color indexed="64"/>
      </left>
      <right style="double">
        <color indexed="64"/>
      </right>
      <top style="thin">
        <color indexed="64"/>
      </top>
      <bottom/>
      <diagonal/>
    </border>
    <border>
      <left style="medium">
        <color indexed="64"/>
      </left>
      <right style="double">
        <color indexed="64"/>
      </right>
      <top style="thin">
        <color indexed="64"/>
      </top>
      <bottom/>
      <diagonal/>
    </border>
    <border>
      <left/>
      <right style="medium">
        <color indexed="64"/>
      </right>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double">
        <color indexed="64"/>
      </right>
      <top/>
      <bottom style="double">
        <color indexed="64"/>
      </bottom>
      <diagonal/>
    </border>
    <border>
      <left/>
      <right/>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double">
        <color indexed="64"/>
      </left>
      <right/>
      <top/>
      <bottom style="double">
        <color indexed="64"/>
      </bottom>
      <diagonal/>
    </border>
    <border>
      <left/>
      <right style="double">
        <color indexed="64"/>
      </right>
      <top style="double">
        <color indexed="64"/>
      </top>
      <bottom/>
      <diagonal/>
    </border>
    <border>
      <left/>
      <right/>
      <top style="double">
        <color indexed="64"/>
      </top>
      <bottom/>
      <diagonal/>
    </border>
    <border>
      <left style="thin">
        <color indexed="64"/>
      </left>
      <right/>
      <top style="double">
        <color indexed="64"/>
      </top>
      <bottom/>
      <diagonal/>
    </border>
    <border>
      <left/>
      <right style="thin">
        <color indexed="64"/>
      </right>
      <top style="double">
        <color indexed="64"/>
      </top>
      <bottom/>
      <diagonal/>
    </border>
    <border>
      <left style="double">
        <color indexed="64"/>
      </left>
      <right/>
      <top style="double">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s>
  <cellStyleXfs count="8">
    <xf numFmtId="0" fontId="0" fillId="0" borderId="0"/>
    <xf numFmtId="44" fontId="2" fillId="0" borderId="0" applyFont="0" applyFill="0" applyBorder="0" applyAlignment="0" applyProtection="0"/>
    <xf numFmtId="0" fontId="1" fillId="0" borderId="0"/>
    <xf numFmtId="0" fontId="1" fillId="0" borderId="0"/>
    <xf numFmtId="0" fontId="18" fillId="0" borderId="0"/>
    <xf numFmtId="0" fontId="8" fillId="0" borderId="0"/>
    <xf numFmtId="169" fontId="8" fillId="0" borderId="0" applyFont="0" applyFill="0" applyBorder="0" applyAlignment="0" applyProtection="0"/>
    <xf numFmtId="44" fontId="8" fillId="0" borderId="0" applyFont="0" applyFill="0" applyBorder="0" applyAlignment="0" applyProtection="0"/>
  </cellStyleXfs>
  <cellXfs count="225">
    <xf numFmtId="0" fontId="0" fillId="0" borderId="0" xfId="0"/>
    <xf numFmtId="0" fontId="1" fillId="0" borderId="0" xfId="2"/>
    <xf numFmtId="0" fontId="1" fillId="0" borderId="0" xfId="2" applyBorder="1"/>
    <xf numFmtId="0" fontId="1" fillId="0" borderId="6" xfId="2" applyBorder="1"/>
    <xf numFmtId="2" fontId="1" fillId="0" borderId="0" xfId="2" applyNumberFormat="1" applyBorder="1" applyAlignment="1">
      <alignment horizontal="right"/>
    </xf>
    <xf numFmtId="2" fontId="1" fillId="0" borderId="0" xfId="2" applyNumberFormat="1" applyFill="1" applyBorder="1" applyAlignment="1">
      <alignment horizontal="right"/>
    </xf>
    <xf numFmtId="44" fontId="1" fillId="0" borderId="0" xfId="2" applyNumberFormat="1" applyBorder="1"/>
    <xf numFmtId="0" fontId="5" fillId="0" borderId="6" xfId="2" applyFont="1" applyBorder="1"/>
    <xf numFmtId="0" fontId="5" fillId="0" borderId="5" xfId="2" applyFont="1" applyBorder="1" applyAlignment="1">
      <alignment horizontal="center"/>
    </xf>
    <xf numFmtId="0" fontId="6" fillId="0" borderId="6" xfId="2" applyFont="1" applyBorder="1"/>
    <xf numFmtId="164" fontId="5" fillId="0" borderId="4" xfId="1" applyNumberFormat="1" applyFont="1" applyBorder="1" applyAlignment="1">
      <alignment horizontal="right"/>
    </xf>
    <xf numFmtId="0" fontId="5" fillId="0" borderId="6" xfId="2" applyFont="1" applyBorder="1" applyAlignment="1">
      <alignment wrapText="1"/>
    </xf>
    <xf numFmtId="9" fontId="5" fillId="0" borderId="5" xfId="2" applyNumberFormat="1" applyFont="1" applyBorder="1" applyAlignment="1">
      <alignment horizontal="center"/>
    </xf>
    <xf numFmtId="0" fontId="6" fillId="2" borderId="6" xfId="2" applyFont="1" applyFill="1" applyBorder="1"/>
    <xf numFmtId="0" fontId="5" fillId="2" borderId="5" xfId="2" applyFont="1" applyFill="1" applyBorder="1"/>
    <xf numFmtId="0" fontId="6" fillId="2" borderId="3" xfId="2" applyFont="1" applyFill="1" applyBorder="1"/>
    <xf numFmtId="0" fontId="5" fillId="2" borderId="2" xfId="2" applyFont="1" applyFill="1" applyBorder="1"/>
    <xf numFmtId="0" fontId="3" fillId="0" borderId="5" xfId="2" applyFont="1" applyBorder="1" applyAlignment="1">
      <alignment horizontal="center"/>
    </xf>
    <xf numFmtId="0" fontId="3" fillId="0" borderId="4" xfId="2" applyFont="1" applyBorder="1" applyAlignment="1">
      <alignment horizontal="center"/>
    </xf>
    <xf numFmtId="2" fontId="5" fillId="0" borderId="4" xfId="2" applyNumberFormat="1" applyFont="1" applyBorder="1" applyAlignment="1">
      <alignment horizontal="right"/>
    </xf>
    <xf numFmtId="0" fontId="5" fillId="0" borderId="4" xfId="2" applyFont="1" applyBorder="1" applyAlignment="1">
      <alignment horizontal="right"/>
    </xf>
    <xf numFmtId="44" fontId="5" fillId="0" borderId="4" xfId="2" applyNumberFormat="1" applyFont="1" applyBorder="1" applyAlignment="1">
      <alignment horizontal="right"/>
    </xf>
    <xf numFmtId="165" fontId="6" fillId="2" borderId="4" xfId="2" applyNumberFormat="1" applyFont="1" applyFill="1" applyBorder="1" applyAlignment="1">
      <alignment horizontal="right"/>
    </xf>
    <xf numFmtId="165" fontId="6" fillId="2" borderId="1" xfId="2" applyNumberFormat="1" applyFont="1" applyFill="1" applyBorder="1" applyAlignment="1">
      <alignment horizontal="right"/>
    </xf>
    <xf numFmtId="0" fontId="7" fillId="0" borderId="6" xfId="2" applyFont="1" applyBorder="1"/>
    <xf numFmtId="0" fontId="5" fillId="0" borderId="6" xfId="2" applyFont="1" applyFill="1" applyBorder="1"/>
    <xf numFmtId="0" fontId="5" fillId="0" borderId="5" xfId="2" applyFont="1" applyFill="1" applyBorder="1" applyAlignment="1">
      <alignment horizontal="center"/>
    </xf>
    <xf numFmtId="0" fontId="1" fillId="0" borderId="4" xfId="2" applyFill="1" applyBorder="1"/>
    <xf numFmtId="0" fontId="6" fillId="0" borderId="6" xfId="2" applyFont="1" applyFill="1" applyBorder="1"/>
    <xf numFmtId="2" fontId="5" fillId="0" borderId="4" xfId="2" applyNumberFormat="1" applyFont="1" applyFill="1" applyBorder="1" applyAlignment="1">
      <alignment horizontal="right"/>
    </xf>
    <xf numFmtId="0" fontId="5" fillId="0" borderId="6" xfId="2" applyFont="1" applyFill="1" applyBorder="1" applyAlignment="1">
      <alignment wrapText="1"/>
    </xf>
    <xf numFmtId="164" fontId="5" fillId="0" borderId="4" xfId="1" applyNumberFormat="1" applyFont="1" applyFill="1" applyBorder="1" applyAlignment="1">
      <alignment horizontal="right"/>
    </xf>
    <xf numFmtId="164" fontId="6" fillId="0" borderId="4" xfId="1" applyNumberFormat="1" applyFont="1" applyFill="1" applyBorder="1" applyAlignment="1">
      <alignment horizontal="right"/>
    </xf>
    <xf numFmtId="0" fontId="1" fillId="0" borderId="0" xfId="3"/>
    <xf numFmtId="0" fontId="1" fillId="0" borderId="0" xfId="3" applyAlignment="1">
      <alignment vertical="justify"/>
    </xf>
    <xf numFmtId="0" fontId="1" fillId="0" borderId="0" xfId="3" applyAlignment="1"/>
    <xf numFmtId="0" fontId="3" fillId="0" borderId="0" xfId="3" applyFont="1"/>
    <xf numFmtId="0" fontId="10" fillId="2" borderId="15" xfId="3" applyFont="1" applyFill="1" applyBorder="1"/>
    <xf numFmtId="0" fontId="10" fillId="2" borderId="16" xfId="3" applyFont="1" applyFill="1" applyBorder="1"/>
    <xf numFmtId="0" fontId="10" fillId="2" borderId="17" xfId="3" applyFont="1" applyFill="1" applyBorder="1"/>
    <xf numFmtId="0" fontId="11" fillId="0" borderId="19" xfId="3" applyFont="1" applyBorder="1"/>
    <xf numFmtId="0" fontId="11" fillId="0" borderId="20" xfId="3" applyFont="1" applyBorder="1"/>
    <xf numFmtId="166" fontId="11" fillId="0" borderId="19" xfId="3" applyNumberFormat="1" applyFont="1" applyBorder="1" applyAlignment="1">
      <alignment horizontal="right"/>
    </xf>
    <xf numFmtId="0" fontId="11" fillId="0" borderId="8" xfId="3" applyFont="1" applyBorder="1"/>
    <xf numFmtId="0" fontId="11" fillId="0" borderId="21" xfId="3" applyFont="1" applyBorder="1"/>
    <xf numFmtId="0" fontId="11" fillId="0" borderId="22" xfId="3" applyFont="1" applyBorder="1"/>
    <xf numFmtId="166" fontId="11" fillId="0" borderId="22" xfId="3" applyNumberFormat="1" applyFont="1" applyBorder="1" applyAlignment="1">
      <alignment horizontal="right"/>
    </xf>
    <xf numFmtId="0" fontId="11" fillId="0" borderId="23" xfId="3" applyFont="1" applyBorder="1"/>
    <xf numFmtId="0" fontId="11" fillId="0" borderId="0" xfId="3" applyFont="1" applyBorder="1"/>
    <xf numFmtId="0" fontId="11" fillId="0" borderId="24" xfId="3" applyFont="1" applyBorder="1"/>
    <xf numFmtId="0" fontId="11" fillId="0" borderId="25" xfId="3" applyFont="1" applyBorder="1"/>
    <xf numFmtId="0" fontId="11" fillId="0" borderId="26" xfId="3" applyFont="1" applyBorder="1"/>
    <xf numFmtId="0" fontId="11" fillId="0" borderId="0" xfId="3" applyFont="1" applyFill="1" applyBorder="1"/>
    <xf numFmtId="0" fontId="11" fillId="0" borderId="27" xfId="3" applyFont="1" applyBorder="1"/>
    <xf numFmtId="0" fontId="11" fillId="0" borderId="28" xfId="3" applyFont="1" applyBorder="1"/>
    <xf numFmtId="0" fontId="11" fillId="0" borderId="0" xfId="3" applyFont="1"/>
    <xf numFmtId="167" fontId="11" fillId="0" borderId="0" xfId="3" applyNumberFormat="1" applyFont="1" applyBorder="1"/>
    <xf numFmtId="0" fontId="11" fillId="0" borderId="0" xfId="3" applyFont="1" applyBorder="1" applyAlignment="1">
      <alignment horizontal="right"/>
    </xf>
    <xf numFmtId="0" fontId="12" fillId="2" borderId="12" xfId="3" applyFont="1" applyFill="1" applyBorder="1"/>
    <xf numFmtId="0" fontId="12" fillId="2" borderId="29" xfId="3" applyFont="1" applyFill="1" applyBorder="1"/>
    <xf numFmtId="0" fontId="12" fillId="2" borderId="11" xfId="3" applyFont="1" applyFill="1" applyBorder="1"/>
    <xf numFmtId="0" fontId="12" fillId="2" borderId="30" xfId="3" applyFont="1" applyFill="1" applyBorder="1"/>
    <xf numFmtId="0" fontId="12" fillId="2" borderId="10" xfId="3" applyFont="1" applyFill="1" applyBorder="1"/>
    <xf numFmtId="3" fontId="11" fillId="0" borderId="31" xfId="3" applyNumberFormat="1" applyFont="1" applyBorder="1"/>
    <xf numFmtId="0" fontId="11" fillId="0" borderId="15" xfId="3" applyFont="1" applyBorder="1"/>
    <xf numFmtId="3" fontId="11" fillId="0" borderId="16" xfId="3" applyNumberFormat="1" applyFont="1" applyBorder="1"/>
    <xf numFmtId="0" fontId="11" fillId="0" borderId="17" xfId="3" applyFont="1" applyBorder="1"/>
    <xf numFmtId="3" fontId="11" fillId="0" borderId="1" xfId="3" applyNumberFormat="1" applyFont="1" applyBorder="1"/>
    <xf numFmtId="3" fontId="11" fillId="0" borderId="8" xfId="3" applyNumberFormat="1" applyFont="1" applyBorder="1"/>
    <xf numFmtId="0" fontId="11" fillId="0" borderId="7" xfId="3" applyFont="1" applyBorder="1"/>
    <xf numFmtId="0" fontId="11" fillId="0" borderId="32" xfId="3" applyFont="1" applyBorder="1"/>
    <xf numFmtId="0" fontId="11" fillId="0" borderId="33" xfId="3" applyFont="1" applyBorder="1"/>
    <xf numFmtId="0" fontId="11" fillId="0" borderId="32" xfId="3" applyFont="1" applyBorder="1" applyAlignment="1">
      <alignment shrinkToFit="1"/>
    </xf>
    <xf numFmtId="0" fontId="11" fillId="0" borderId="34" xfId="3" applyFont="1" applyBorder="1"/>
    <xf numFmtId="0" fontId="11" fillId="0" borderId="35" xfId="3" applyFont="1" applyBorder="1"/>
    <xf numFmtId="0" fontId="11" fillId="0" borderId="30" xfId="3" applyFont="1" applyBorder="1"/>
    <xf numFmtId="3" fontId="11" fillId="0" borderId="11" xfId="3" applyNumberFormat="1" applyFont="1" applyBorder="1"/>
    <xf numFmtId="0" fontId="11" fillId="0" borderId="10" xfId="3" applyFont="1" applyBorder="1"/>
    <xf numFmtId="0" fontId="11" fillId="2" borderId="36" xfId="3" applyFont="1" applyFill="1" applyBorder="1" applyAlignment="1">
      <alignment horizontal="centerContinuous"/>
    </xf>
    <xf numFmtId="0" fontId="11" fillId="2" borderId="37" xfId="3" applyFont="1" applyFill="1" applyBorder="1" applyAlignment="1">
      <alignment horizontal="centerContinuous"/>
    </xf>
    <xf numFmtId="0" fontId="12" fillId="2" borderId="37" xfId="3" applyFont="1" applyFill="1" applyBorder="1" applyAlignment="1">
      <alignment horizontal="centerContinuous"/>
    </xf>
    <xf numFmtId="0" fontId="11" fillId="2" borderId="37" xfId="3" applyFont="1" applyFill="1" applyBorder="1" applyAlignment="1">
      <alignment horizontal="left"/>
    </xf>
    <xf numFmtId="0" fontId="12" fillId="2" borderId="38" xfId="3" applyFont="1" applyFill="1" applyBorder="1" applyAlignment="1">
      <alignment horizontal="left"/>
    </xf>
    <xf numFmtId="0" fontId="1" fillId="0" borderId="0" xfId="3" applyBorder="1"/>
    <xf numFmtId="0" fontId="11" fillId="0" borderId="39" xfId="3" applyFont="1" applyBorder="1" applyAlignment="1">
      <alignment horizontal="centerContinuous" vertical="center"/>
    </xf>
    <xf numFmtId="0" fontId="11" fillId="0" borderId="40" xfId="3" applyFont="1" applyBorder="1" applyAlignment="1">
      <alignment horizontal="centerContinuous" vertical="center"/>
    </xf>
    <xf numFmtId="0" fontId="10" fillId="0" borderId="40" xfId="3" applyFont="1" applyBorder="1" applyAlignment="1">
      <alignment horizontal="centerContinuous" vertical="center"/>
    </xf>
    <xf numFmtId="0" fontId="13" fillId="0" borderId="41" xfId="3" applyFont="1" applyBorder="1" applyAlignment="1">
      <alignment horizontal="centerContinuous" vertical="center"/>
    </xf>
    <xf numFmtId="0" fontId="14" fillId="0" borderId="42" xfId="3" applyFont="1" applyBorder="1" applyAlignment="1">
      <alignment horizontal="left"/>
    </xf>
    <xf numFmtId="0" fontId="14" fillId="0" borderId="43" xfId="3" applyFont="1" applyBorder="1" applyAlignment="1">
      <alignment horizontal="left"/>
    </xf>
    <xf numFmtId="0" fontId="14" fillId="0" borderId="19" xfId="3" applyFont="1" applyBorder="1"/>
    <xf numFmtId="0" fontId="14" fillId="0" borderId="7" xfId="3" applyFont="1" applyBorder="1"/>
    <xf numFmtId="3" fontId="1" fillId="0" borderId="0" xfId="3" applyNumberFormat="1"/>
    <xf numFmtId="0" fontId="14" fillId="0" borderId="9" xfId="3" applyFont="1" applyBorder="1" applyAlignment="1"/>
    <xf numFmtId="0" fontId="14" fillId="0" borderId="5" xfId="3" applyFont="1" applyBorder="1" applyAlignment="1"/>
    <xf numFmtId="0" fontId="14" fillId="0" borderId="5" xfId="3" applyFont="1" applyBorder="1"/>
    <xf numFmtId="0" fontId="14" fillId="0" borderId="6" xfId="3" applyFont="1" applyBorder="1"/>
    <xf numFmtId="0" fontId="1" fillId="0" borderId="0" xfId="3" applyFont="1" applyFill="1" applyBorder="1" applyAlignment="1"/>
    <xf numFmtId="0" fontId="14" fillId="0" borderId="9" xfId="3" applyFont="1" applyFill="1" applyBorder="1" applyAlignment="1"/>
    <xf numFmtId="0" fontId="14" fillId="0" borderId="5" xfId="3" applyFont="1" applyFill="1" applyBorder="1" applyAlignment="1"/>
    <xf numFmtId="0" fontId="14" fillId="0" borderId="9" xfId="3" applyFont="1" applyBorder="1" applyAlignment="1">
      <alignment horizontal="left"/>
    </xf>
    <xf numFmtId="0" fontId="1" fillId="0" borderId="0" xfId="3" applyNumberFormat="1"/>
    <xf numFmtId="0" fontId="1" fillId="0" borderId="0" xfId="3" applyNumberFormat="1" applyBorder="1"/>
    <xf numFmtId="0" fontId="14" fillId="0" borderId="9" xfId="3" applyNumberFormat="1" applyFont="1" applyBorder="1" applyAlignment="1">
      <alignment horizontal="left"/>
    </xf>
    <xf numFmtId="0" fontId="14" fillId="0" borderId="5" xfId="3" applyNumberFormat="1" applyFont="1" applyBorder="1"/>
    <xf numFmtId="3" fontId="14" fillId="0" borderId="4" xfId="3" applyNumberFormat="1" applyFont="1" applyBorder="1" applyAlignment="1">
      <alignment horizontal="left"/>
    </xf>
    <xf numFmtId="49" fontId="14" fillId="0" borderId="5" xfId="3" applyNumberFormat="1" applyFont="1" applyBorder="1" applyAlignment="1">
      <alignment horizontal="left"/>
    </xf>
    <xf numFmtId="49" fontId="11" fillId="2" borderId="0" xfId="3" applyNumberFormat="1" applyFont="1" applyFill="1" applyBorder="1"/>
    <xf numFmtId="49" fontId="12" fillId="2" borderId="0" xfId="3" applyNumberFormat="1" applyFont="1" applyFill="1" applyBorder="1"/>
    <xf numFmtId="49" fontId="11" fillId="2" borderId="27" xfId="3" applyNumberFormat="1" applyFont="1" applyFill="1" applyBorder="1"/>
    <xf numFmtId="49" fontId="12" fillId="2" borderId="26" xfId="3" applyNumberFormat="1" applyFont="1" applyFill="1" applyBorder="1"/>
    <xf numFmtId="0" fontId="1" fillId="0" borderId="0" xfId="3" applyFill="1"/>
    <xf numFmtId="0" fontId="14" fillId="0" borderId="5" xfId="3" applyFont="1" applyFill="1" applyBorder="1"/>
    <xf numFmtId="49" fontId="14" fillId="0" borderId="19" xfId="3" applyNumberFormat="1" applyFont="1" applyBorder="1"/>
    <xf numFmtId="49" fontId="14" fillId="0" borderId="8" xfId="3" applyNumberFormat="1" applyFont="1" applyBorder="1"/>
    <xf numFmtId="0" fontId="12" fillId="0" borderId="7" xfId="3" applyFont="1" applyBorder="1"/>
    <xf numFmtId="0" fontId="14" fillId="0" borderId="4" xfId="3" applyFont="1" applyBorder="1" applyAlignment="1">
      <alignment horizontal="left"/>
    </xf>
    <xf numFmtId="49" fontId="11" fillId="2" borderId="19" xfId="3" applyNumberFormat="1" applyFont="1" applyFill="1" applyBorder="1"/>
    <xf numFmtId="49" fontId="11" fillId="2" borderId="8" xfId="3" applyNumberFormat="1" applyFont="1" applyFill="1" applyBorder="1"/>
    <xf numFmtId="49" fontId="12" fillId="2" borderId="8" xfId="3" applyNumberFormat="1" applyFont="1" applyFill="1" applyBorder="1"/>
    <xf numFmtId="49" fontId="12" fillId="2" borderId="7" xfId="3" applyNumberFormat="1" applyFont="1" applyFill="1" applyBorder="1"/>
    <xf numFmtId="49" fontId="14" fillId="0" borderId="4" xfId="3" applyNumberFormat="1" applyFont="1" applyBorder="1" applyAlignment="1">
      <alignment horizontal="left"/>
    </xf>
    <xf numFmtId="49" fontId="14" fillId="0" borderId="31" xfId="3" applyNumberFormat="1" applyFont="1" applyBorder="1" applyAlignment="1">
      <alignment horizontal="left"/>
    </xf>
    <xf numFmtId="0" fontId="14" fillId="0" borderId="43" xfId="3" applyFont="1" applyBorder="1"/>
    <xf numFmtId="49" fontId="14" fillId="2" borderId="30" xfId="3" applyNumberFormat="1" applyFont="1" applyFill="1" applyBorder="1" applyAlignment="1">
      <alignment horizontal="centerContinuous"/>
    </xf>
    <xf numFmtId="49" fontId="15" fillId="2" borderId="11" xfId="3" applyNumberFormat="1" applyFont="1" applyFill="1" applyBorder="1" applyAlignment="1">
      <alignment horizontal="left"/>
    </xf>
    <xf numFmtId="0" fontId="14" fillId="2" borderId="30" xfId="3" applyFont="1" applyFill="1" applyBorder="1" applyAlignment="1">
      <alignment horizontal="centerContinuous"/>
    </xf>
    <xf numFmtId="0" fontId="12" fillId="2" borderId="10" xfId="3" applyFont="1" applyFill="1" applyBorder="1" applyAlignment="1">
      <alignment horizontal="left"/>
    </xf>
    <xf numFmtId="0" fontId="11" fillId="0" borderId="44" xfId="3" applyFont="1" applyBorder="1" applyAlignment="1">
      <alignment horizontal="centerContinuous"/>
    </xf>
    <xf numFmtId="0" fontId="13" fillId="0" borderId="44" xfId="3" applyFont="1" applyBorder="1" applyAlignment="1">
      <alignment horizontal="centerContinuous" vertical="top"/>
    </xf>
    <xf numFmtId="4" fontId="1" fillId="0" borderId="0" xfId="3" applyNumberFormat="1"/>
    <xf numFmtId="4" fontId="16" fillId="0" borderId="0" xfId="3" applyNumberFormat="1" applyFont="1"/>
    <xf numFmtId="3" fontId="16" fillId="0" borderId="0" xfId="3" applyNumberFormat="1" applyFont="1"/>
    <xf numFmtId="0" fontId="17" fillId="0" borderId="0" xfId="3" applyFont="1"/>
    <xf numFmtId="0" fontId="13" fillId="0" borderId="0" xfId="3" applyFont="1" applyAlignment="1">
      <alignment horizontal="centerContinuous"/>
    </xf>
    <xf numFmtId="3" fontId="17" fillId="0" borderId="0" xfId="3" applyNumberFormat="1" applyFont="1"/>
    <xf numFmtId="3" fontId="12" fillId="2" borderId="45" xfId="3" applyNumberFormat="1" applyFont="1" applyFill="1" applyBorder="1"/>
    <xf numFmtId="3" fontId="12" fillId="2" borderId="46" xfId="3" applyNumberFormat="1" applyFont="1" applyFill="1" applyBorder="1"/>
    <xf numFmtId="3" fontId="12" fillId="2" borderId="47" xfId="3" applyNumberFormat="1" applyFont="1" applyFill="1" applyBorder="1"/>
    <xf numFmtId="3" fontId="12" fillId="2" borderId="36" xfId="3" applyNumberFormat="1" applyFont="1" applyFill="1" applyBorder="1"/>
    <xf numFmtId="0" fontId="12" fillId="2" borderId="37" xfId="3" applyFont="1" applyFill="1" applyBorder="1"/>
    <xf numFmtId="0" fontId="12" fillId="2" borderId="38" xfId="3" applyFont="1" applyFill="1" applyBorder="1"/>
    <xf numFmtId="3" fontId="11" fillId="0" borderId="27" xfId="3" applyNumberFormat="1" applyFont="1" applyBorder="1"/>
    <xf numFmtId="3" fontId="11" fillId="0" borderId="23" xfId="3" applyNumberFormat="1" applyFont="1" applyBorder="1"/>
    <xf numFmtId="0" fontId="14" fillId="0" borderId="0" xfId="3" applyFont="1" applyBorder="1"/>
    <xf numFmtId="49" fontId="14" fillId="0" borderId="26" xfId="3" applyNumberFormat="1" applyFont="1" applyBorder="1"/>
    <xf numFmtId="0" fontId="12" fillId="2" borderId="45" xfId="3" applyFont="1" applyFill="1" applyBorder="1" applyAlignment="1">
      <alignment horizontal="center"/>
    </xf>
    <xf numFmtId="0" fontId="12" fillId="2" borderId="46" xfId="3" applyFont="1" applyFill="1" applyBorder="1" applyAlignment="1">
      <alignment horizontal="center"/>
    </xf>
    <xf numFmtId="0" fontId="12" fillId="2" borderId="47" xfId="3" applyFont="1" applyFill="1" applyBorder="1" applyAlignment="1">
      <alignment horizontal="center"/>
    </xf>
    <xf numFmtId="0" fontId="12" fillId="2" borderId="36" xfId="3" applyFont="1" applyFill="1" applyBorder="1" applyAlignment="1">
      <alignment horizontal="center"/>
    </xf>
    <xf numFmtId="0" fontId="12" fillId="2" borderId="37" xfId="3" applyFont="1" applyFill="1" applyBorder="1" applyAlignment="1">
      <alignment horizontal="center"/>
    </xf>
    <xf numFmtId="49" fontId="12" fillId="2" borderId="38" xfId="3" applyNumberFormat="1" applyFont="1" applyFill="1" applyBorder="1" applyAlignment="1">
      <alignment horizontal="center"/>
    </xf>
    <xf numFmtId="0" fontId="13" fillId="0" borderId="0" xfId="3" applyFont="1" applyBorder="1" applyAlignment="1">
      <alignment horizontal="centerContinuous"/>
    </xf>
    <xf numFmtId="49" fontId="13" fillId="0" borderId="0" xfId="3" applyNumberFormat="1" applyFont="1" applyAlignment="1">
      <alignment horizontal="centerContinuous"/>
    </xf>
    <xf numFmtId="49" fontId="11" fillId="0" borderId="49" xfId="4" applyNumberFormat="1" applyFont="1" applyBorder="1"/>
    <xf numFmtId="49" fontId="11" fillId="0" borderId="49" xfId="4" applyNumberFormat="1" applyFont="1" applyBorder="1" applyAlignment="1">
      <alignment horizontal="right"/>
    </xf>
    <xf numFmtId="49" fontId="12" fillId="0" borderId="49" xfId="4" applyNumberFormat="1" applyFont="1" applyBorder="1"/>
    <xf numFmtId="0" fontId="11" fillId="0" borderId="53" xfId="3" applyNumberFormat="1" applyFont="1" applyBorder="1"/>
    <xf numFmtId="49" fontId="11" fillId="0" borderId="54" xfId="3" applyNumberFormat="1" applyFont="1" applyBorder="1" applyAlignment="1">
      <alignment horizontal="left"/>
    </xf>
    <xf numFmtId="0" fontId="11" fillId="0" borderId="55" xfId="4" applyFont="1" applyBorder="1"/>
    <xf numFmtId="49" fontId="11" fillId="0" borderId="54" xfId="4" applyNumberFormat="1" applyFont="1" applyBorder="1"/>
    <xf numFmtId="49" fontId="11" fillId="0" borderId="54" xfId="4" applyNumberFormat="1" applyFont="1" applyBorder="1" applyAlignment="1">
      <alignment horizontal="right"/>
    </xf>
    <xf numFmtId="49" fontId="12" fillId="0" borderId="54" xfId="4" applyNumberFormat="1" applyFont="1" applyBorder="1"/>
    <xf numFmtId="0" fontId="19" fillId="4" borderId="0" xfId="5" applyFont="1" applyFill="1"/>
    <xf numFmtId="0" fontId="20" fillId="4" borderId="0" xfId="5" applyFont="1" applyFill="1" applyAlignment="1">
      <alignment horizontal="center" vertical="center" wrapText="1"/>
    </xf>
    <xf numFmtId="168" fontId="20" fillId="5" borderId="5" xfId="5" applyNumberFormat="1" applyFont="1" applyFill="1" applyBorder="1" applyAlignment="1">
      <alignment horizontal="right" vertical="center"/>
    </xf>
    <xf numFmtId="168" fontId="21" fillId="6" borderId="5" xfId="5" applyNumberFormat="1" applyFont="1" applyFill="1" applyBorder="1" applyAlignment="1">
      <alignment horizontal="left" vertical="center" wrapText="1"/>
    </xf>
    <xf numFmtId="0" fontId="21" fillId="6" borderId="5" xfId="5" applyFont="1" applyFill="1" applyBorder="1" applyAlignment="1">
      <alignment horizontal="left" vertical="top"/>
    </xf>
    <xf numFmtId="168" fontId="22" fillId="7" borderId="5" xfId="5" applyNumberFormat="1" applyFont="1" applyFill="1" applyBorder="1" applyAlignment="1">
      <alignment horizontal="right" vertical="center" wrapText="1"/>
    </xf>
    <xf numFmtId="0" fontId="22" fillId="7" borderId="5" xfId="5" applyFont="1" applyFill="1" applyBorder="1" applyAlignment="1">
      <alignment horizontal="left" vertical="top"/>
    </xf>
    <xf numFmtId="164" fontId="23" fillId="4" borderId="5" xfId="6" applyNumberFormat="1" applyFont="1" applyFill="1" applyBorder="1" applyAlignment="1" applyProtection="1">
      <alignment horizontal="right" vertical="center"/>
      <protection hidden="1"/>
    </xf>
    <xf numFmtId="3" fontId="23" fillId="4" borderId="5" xfId="5" applyNumberFormat="1" applyFont="1" applyFill="1" applyBorder="1" applyAlignment="1">
      <alignment horizontal="right" vertical="center"/>
    </xf>
    <xf numFmtId="0" fontId="23" fillId="4" borderId="5" xfId="5" applyFont="1" applyFill="1" applyBorder="1" applyAlignment="1">
      <alignment horizontal="center" vertical="center" wrapText="1"/>
    </xf>
    <xf numFmtId="0" fontId="23" fillId="4" borderId="5" xfId="5" applyFont="1" applyFill="1" applyBorder="1" applyAlignment="1">
      <alignment horizontal="left" vertical="center" wrapText="1"/>
    </xf>
    <xf numFmtId="0" fontId="25" fillId="4" borderId="5" xfId="5" applyFont="1" applyFill="1" applyBorder="1" applyAlignment="1">
      <alignment horizontal="left" vertical="center" wrapText="1"/>
    </xf>
    <xf numFmtId="0" fontId="26" fillId="8" borderId="5" xfId="5" applyFont="1" applyFill="1" applyBorder="1" applyAlignment="1">
      <alignment horizontal="center" vertical="center"/>
    </xf>
    <xf numFmtId="42" fontId="20" fillId="5" borderId="5" xfId="5" applyNumberFormat="1" applyFont="1" applyFill="1" applyBorder="1" applyAlignment="1">
      <alignment horizontal="right" vertical="center"/>
    </xf>
    <xf numFmtId="42" fontId="21" fillId="6" borderId="5" xfId="5" applyNumberFormat="1" applyFont="1" applyFill="1" applyBorder="1" applyAlignment="1">
      <alignment horizontal="left" vertical="center" wrapText="1"/>
    </xf>
    <xf numFmtId="42" fontId="22" fillId="7" borderId="5" xfId="5" applyNumberFormat="1" applyFont="1" applyFill="1" applyBorder="1" applyAlignment="1">
      <alignment horizontal="right" vertical="center" wrapText="1"/>
    </xf>
    <xf numFmtId="164" fontId="23" fillId="4" borderId="5" xfId="7" applyNumberFormat="1" applyFont="1" applyFill="1" applyBorder="1" applyAlignment="1" applyProtection="1">
      <alignment horizontal="right" vertical="center"/>
      <protection hidden="1"/>
    </xf>
    <xf numFmtId="0" fontId="3" fillId="0" borderId="5" xfId="2" applyFont="1" applyBorder="1" applyAlignment="1">
      <alignment horizontal="center"/>
    </xf>
    <xf numFmtId="0" fontId="3" fillId="0" borderId="4" xfId="2" applyFont="1" applyBorder="1" applyAlignment="1">
      <alignment horizontal="center"/>
    </xf>
    <xf numFmtId="0" fontId="6" fillId="3" borderId="7" xfId="2" applyFont="1" applyFill="1" applyBorder="1" applyAlignment="1"/>
    <xf numFmtId="0" fontId="0" fillId="0" borderId="8" xfId="0" applyBorder="1" applyAlignment="1"/>
    <xf numFmtId="0" fontId="0" fillId="0" borderId="9" xfId="0" applyBorder="1" applyAlignment="1"/>
    <xf numFmtId="0" fontId="4" fillId="0" borderId="10" xfId="2" applyFont="1" applyBorder="1" applyAlignment="1">
      <alignment horizontal="center"/>
    </xf>
    <xf numFmtId="0" fontId="0" fillId="0" borderId="11" xfId="0" applyBorder="1" applyAlignment="1"/>
    <xf numFmtId="0" fontId="0" fillId="0" borderId="12" xfId="0" applyBorder="1" applyAlignment="1"/>
    <xf numFmtId="0" fontId="4" fillId="0" borderId="7" xfId="2" applyFont="1" applyBorder="1" applyAlignment="1">
      <alignment horizontal="center" wrapText="1"/>
    </xf>
    <xf numFmtId="0" fontId="14" fillId="0" borderId="5" xfId="3" applyFont="1" applyBorder="1" applyAlignment="1">
      <alignment horizontal="left"/>
    </xf>
    <xf numFmtId="0" fontId="14" fillId="0" borderId="18" xfId="3" applyFont="1" applyBorder="1" applyAlignment="1">
      <alignment horizontal="left"/>
    </xf>
    <xf numFmtId="165" fontId="10" fillId="2" borderId="14" xfId="3" applyNumberFormat="1" applyFont="1" applyFill="1" applyBorder="1" applyAlignment="1">
      <alignment horizontal="right" indent="2"/>
    </xf>
    <xf numFmtId="165" fontId="10" fillId="2" borderId="13" xfId="3" applyNumberFormat="1" applyFont="1" applyFill="1" applyBorder="1" applyAlignment="1">
      <alignment horizontal="right" indent="2"/>
    </xf>
    <xf numFmtId="0" fontId="9" fillId="0" borderId="0" xfId="3" applyFont="1" applyAlignment="1">
      <alignment horizontal="left" vertical="top" wrapText="1"/>
    </xf>
    <xf numFmtId="0" fontId="1" fillId="0" borderId="0" xfId="3" applyAlignment="1">
      <alignment horizontal="left" wrapText="1"/>
    </xf>
    <xf numFmtId="0" fontId="11" fillId="0" borderId="17" xfId="3" applyFont="1" applyBorder="1" applyAlignment="1">
      <alignment horizontal="center" shrinkToFit="1"/>
    </xf>
    <xf numFmtId="0" fontId="11" fillId="0" borderId="15" xfId="3" applyFont="1" applyBorder="1" applyAlignment="1">
      <alignment horizontal="center" shrinkToFit="1"/>
    </xf>
    <xf numFmtId="165" fontId="11" fillId="0" borderId="18" xfId="3" applyNumberFormat="1" applyFont="1" applyBorder="1" applyAlignment="1">
      <alignment horizontal="right" indent="2"/>
    </xf>
    <xf numFmtId="165" fontId="11" fillId="0" borderId="9" xfId="3" applyNumberFormat="1" applyFont="1" applyBorder="1" applyAlignment="1">
      <alignment horizontal="right" indent="2"/>
    </xf>
    <xf numFmtId="0" fontId="11" fillId="0" borderId="57" xfId="4" applyFont="1" applyBorder="1" applyAlignment="1">
      <alignment horizontal="center"/>
    </xf>
    <xf numFmtId="0" fontId="11" fillId="0" borderId="56" xfId="4" applyFont="1" applyBorder="1" applyAlignment="1">
      <alignment horizontal="center"/>
    </xf>
    <xf numFmtId="0" fontId="11" fillId="0" borderId="52" xfId="4" applyFont="1" applyBorder="1" applyAlignment="1">
      <alignment horizontal="center"/>
    </xf>
    <xf numFmtId="0" fontId="11" fillId="0" borderId="51" xfId="4" applyFont="1" applyBorder="1" applyAlignment="1">
      <alignment horizontal="center"/>
    </xf>
    <xf numFmtId="0" fontId="11" fillId="0" borderId="50" xfId="4" applyFont="1" applyBorder="1" applyAlignment="1">
      <alignment horizontal="left"/>
    </xf>
    <xf numFmtId="0" fontId="11" fillId="0" borderId="49" xfId="4" applyFont="1" applyBorder="1" applyAlignment="1">
      <alignment horizontal="left"/>
    </xf>
    <xf numFmtId="0" fontId="11" fillId="0" borderId="48" xfId="4" applyFont="1" applyBorder="1" applyAlignment="1">
      <alignment horizontal="left"/>
    </xf>
    <xf numFmtId="0" fontId="20" fillId="5" borderId="59" xfId="5" applyFont="1" applyFill="1" applyBorder="1" applyAlignment="1">
      <alignment horizontal="left" vertical="center" wrapText="1"/>
    </xf>
    <xf numFmtId="0" fontId="28" fillId="5" borderId="5" xfId="5" applyFont="1" applyFill="1" applyBorder="1" applyAlignment="1">
      <alignment horizontal="left" vertical="center" wrapText="1"/>
    </xf>
    <xf numFmtId="0" fontId="20" fillId="5" borderId="5" xfId="5" applyFont="1" applyFill="1" applyBorder="1" applyAlignment="1">
      <alignment horizontal="left" vertical="center" wrapText="1"/>
    </xf>
    <xf numFmtId="0" fontId="27" fillId="6" borderId="58" xfId="5" applyFont="1" applyFill="1" applyBorder="1" applyAlignment="1">
      <alignment horizontal="left" vertical="center" wrapText="1"/>
    </xf>
    <xf numFmtId="0" fontId="27" fillId="6" borderId="20" xfId="5" applyFont="1" applyFill="1" applyBorder="1" applyAlignment="1">
      <alignment horizontal="left" vertical="center" wrapText="1"/>
    </xf>
    <xf numFmtId="0" fontId="27" fillId="6" borderId="22" xfId="5" applyFont="1" applyFill="1" applyBorder="1" applyAlignment="1">
      <alignment horizontal="left" vertical="center" wrapText="1"/>
    </xf>
    <xf numFmtId="0" fontId="20" fillId="4" borderId="5" xfId="5" applyFont="1" applyFill="1" applyBorder="1" applyAlignment="1">
      <alignment horizontal="left" vertical="center" wrapText="1"/>
    </xf>
    <xf numFmtId="0" fontId="24" fillId="4" borderId="5" xfId="5" applyFont="1" applyFill="1" applyBorder="1" applyAlignment="1">
      <alignment horizontal="left" vertical="center" wrapText="1"/>
    </xf>
    <xf numFmtId="0" fontId="22" fillId="7" borderId="5" xfId="5" applyFont="1" applyFill="1" applyBorder="1" applyAlignment="1">
      <alignment horizontal="left" vertical="center" wrapText="1"/>
    </xf>
    <xf numFmtId="0" fontId="8" fillId="0" borderId="5" xfId="5" applyBorder="1" applyAlignment="1">
      <alignment horizontal="left" vertical="center" wrapText="1"/>
    </xf>
    <xf numFmtId="0" fontId="21" fillId="6" borderId="5" xfId="5" applyFont="1" applyFill="1" applyBorder="1" applyAlignment="1">
      <alignment horizontal="left" vertical="center" wrapText="1"/>
    </xf>
    <xf numFmtId="0" fontId="20" fillId="5" borderId="5" xfId="5" applyFont="1" applyFill="1" applyBorder="1" applyAlignment="1">
      <alignment horizontal="left" vertical="center"/>
    </xf>
    <xf numFmtId="0" fontId="20" fillId="9" borderId="59" xfId="5" applyFont="1" applyFill="1" applyBorder="1" applyAlignment="1">
      <alignment horizontal="left" vertical="center" wrapText="1"/>
    </xf>
    <xf numFmtId="164" fontId="23" fillId="9" borderId="5" xfId="6" applyNumberFormat="1" applyFont="1" applyFill="1" applyBorder="1" applyAlignment="1" applyProtection="1">
      <alignment horizontal="right" vertical="center"/>
      <protection locked="0"/>
    </xf>
    <xf numFmtId="0" fontId="19" fillId="9" borderId="0" xfId="5" applyFont="1" applyFill="1"/>
    <xf numFmtId="0" fontId="19" fillId="10" borderId="0" xfId="5" applyFont="1" applyFill="1"/>
    <xf numFmtId="164" fontId="23" fillId="9" borderId="5" xfId="7" applyNumberFormat="1" applyFont="1" applyFill="1" applyBorder="1" applyAlignment="1" applyProtection="1">
      <alignment horizontal="right" vertical="center"/>
      <protection locked="0"/>
    </xf>
    <xf numFmtId="0" fontId="22" fillId="9" borderId="5" xfId="5" applyFont="1" applyFill="1" applyBorder="1" applyAlignment="1">
      <alignment horizontal="left" vertical="center" wrapText="1"/>
    </xf>
    <xf numFmtId="0" fontId="8" fillId="9" borderId="5" xfId="5" applyFill="1" applyBorder="1" applyAlignment="1">
      <alignment horizontal="left" vertical="center" wrapText="1"/>
    </xf>
  </cellXfs>
  <cellStyles count="8">
    <cellStyle name="Měna" xfId="1" builtinId="4"/>
    <cellStyle name="Měna 2" xfId="7"/>
    <cellStyle name="Měna 3" xfId="6"/>
    <cellStyle name="Normální" xfId="0" builtinId="0"/>
    <cellStyle name="Normální 2" xfId="3"/>
    <cellStyle name="Normální 2 2" xfId="5"/>
    <cellStyle name="normální_P1 rozpočet" xfId="2"/>
    <cellStyle name="normální_POL.XLS"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06-11-ITEM\BRUECK-1\Hakl-1\DATA\06-Ceny\Ceny-pro_K2\Cenik-GENERAL_HAGER_Hakl-2006-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v K2_16.8.2005"/>
      <sheetName val="Aktual Hager-CZ"/>
      <sheetName val="Komplet-Hager"/>
      <sheetName val="TRP_CZ_ENCL_10.2005"/>
      <sheetName val="TRP_CZ_FR01-31_10.2005"/>
      <sheetName val="2006 01 10 Transferpreise DE01 "/>
      <sheetName val="06 01 10 Transferpreise FR01  "/>
      <sheetName val="06 01 10 Transferpreise FR31"/>
    </sheetNames>
    <sheetDataSet>
      <sheetData sheetId="0" refreshError="1"/>
      <sheetData sheetId="1" refreshError="1"/>
      <sheetData sheetId="2" refreshError="1"/>
      <sheetData sheetId="3" refreshError="1"/>
      <sheetData sheetId="4" refreshError="1"/>
      <sheetData sheetId="5" refreshError="1"/>
      <sheetData sheetId="6"/>
      <sheetData sheetId="7"/>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5"/>
  <sheetViews>
    <sheetView tabSelected="1" zoomScaleNormal="100" workbookViewId="0">
      <selection activeCell="A33" sqref="A33"/>
    </sheetView>
  </sheetViews>
  <sheetFormatPr defaultRowHeight="12.75" x14ac:dyDescent="0.2"/>
  <cols>
    <col min="1" max="1" width="43.85546875" style="1" customWidth="1"/>
    <col min="2" max="2" width="1.85546875" style="1" hidden="1" customWidth="1"/>
    <col min="3" max="3" width="0.7109375" style="1" hidden="1" customWidth="1"/>
    <col min="4" max="4" width="39.28515625" style="1" customWidth="1"/>
    <col min="5" max="6" width="9.140625" style="1"/>
    <col min="7" max="7" width="14.28515625" style="1" bestFit="1" customWidth="1"/>
    <col min="8" max="8" width="18.7109375" style="1" customWidth="1"/>
    <col min="9" max="16384" width="9.140625" style="1"/>
  </cols>
  <sheetData>
    <row r="1" spans="1:10" ht="27" customHeight="1" x14ac:dyDescent="0.3">
      <c r="A1" s="185" t="s">
        <v>4</v>
      </c>
      <c r="B1" s="186"/>
      <c r="C1" s="186"/>
      <c r="D1" s="187"/>
      <c r="E1" s="2"/>
    </row>
    <row r="2" spans="1:10" ht="24" customHeight="1" x14ac:dyDescent="0.3">
      <c r="A2" s="188" t="s">
        <v>7</v>
      </c>
      <c r="B2" s="183"/>
      <c r="C2" s="183"/>
      <c r="D2" s="184"/>
      <c r="E2" s="2"/>
    </row>
    <row r="3" spans="1:10" ht="24" customHeight="1" x14ac:dyDescent="0.3">
      <c r="A3" s="188" t="s">
        <v>8</v>
      </c>
      <c r="B3" s="183"/>
      <c r="C3" s="183"/>
      <c r="D3" s="184"/>
      <c r="E3" s="2"/>
    </row>
    <row r="4" spans="1:10" ht="19.5" customHeight="1" x14ac:dyDescent="0.25">
      <c r="A4" s="3" t="s">
        <v>1</v>
      </c>
      <c r="B4" s="180" t="s">
        <v>3</v>
      </c>
      <c r="C4" s="180"/>
      <c r="D4" s="181"/>
      <c r="E4" s="2"/>
    </row>
    <row r="5" spans="1:10" ht="15.75" x14ac:dyDescent="0.25">
      <c r="A5" s="24"/>
      <c r="B5" s="17"/>
      <c r="C5" s="17"/>
      <c r="D5" s="18"/>
      <c r="E5" s="2"/>
    </row>
    <row r="6" spans="1:10" ht="15" x14ac:dyDescent="0.25">
      <c r="A6" s="182"/>
      <c r="B6" s="183"/>
      <c r="C6" s="183"/>
      <c r="D6" s="184"/>
      <c r="E6" s="2"/>
    </row>
    <row r="7" spans="1:10" ht="15" x14ac:dyDescent="0.25">
      <c r="A7" s="9"/>
      <c r="B7" s="8"/>
      <c r="C7" s="8"/>
      <c r="D7" s="19"/>
      <c r="E7" s="2"/>
      <c r="G7" s="2"/>
      <c r="H7" s="2"/>
      <c r="I7" s="2"/>
    </row>
    <row r="8" spans="1:10" ht="14.25" x14ac:dyDescent="0.2">
      <c r="A8" s="11" t="s">
        <v>9</v>
      </c>
      <c r="B8" s="8"/>
      <c r="C8" s="8"/>
      <c r="D8" s="10">
        <f>Zaklad5</f>
        <v>0</v>
      </c>
      <c r="E8" s="2"/>
      <c r="G8" s="6"/>
      <c r="H8" s="2"/>
      <c r="I8" s="2"/>
    </row>
    <row r="9" spans="1:10" ht="14.25" x14ac:dyDescent="0.2">
      <c r="A9" s="7" t="s">
        <v>5</v>
      </c>
      <c r="B9" s="8"/>
      <c r="C9" s="8"/>
      <c r="D9" s="10">
        <f>'Krycí list-doplnění příst.'!Zaklad5</f>
        <v>0</v>
      </c>
      <c r="E9" s="2"/>
      <c r="G9" s="2"/>
      <c r="H9" s="2"/>
      <c r="I9" s="2"/>
    </row>
    <row r="10" spans="1:10" ht="14.25" x14ac:dyDescent="0.2">
      <c r="A10" s="7" t="s">
        <v>6</v>
      </c>
      <c r="B10" s="8"/>
      <c r="C10" s="8"/>
      <c r="D10" s="10">
        <f>'Krycí list - SO01 - ovládání os'!Zaklad5</f>
        <v>0</v>
      </c>
      <c r="E10" s="2"/>
      <c r="G10" s="2"/>
      <c r="H10" s="2"/>
      <c r="I10" s="2"/>
    </row>
    <row r="11" spans="1:10" ht="14.25" x14ac:dyDescent="0.2">
      <c r="A11" s="25"/>
      <c r="B11" s="26"/>
      <c r="C11" s="26"/>
      <c r="D11" s="27"/>
      <c r="E11" s="2"/>
      <c r="F11" s="2"/>
      <c r="G11" s="2"/>
      <c r="H11" s="4"/>
      <c r="I11" s="2"/>
      <c r="J11" s="2"/>
    </row>
    <row r="12" spans="1:10" ht="15" x14ac:dyDescent="0.25">
      <c r="A12" s="28"/>
      <c r="B12" s="26"/>
      <c r="C12" s="26"/>
      <c r="D12" s="29"/>
      <c r="E12" s="2"/>
      <c r="F12" s="2"/>
      <c r="G12" s="2"/>
      <c r="H12" s="4"/>
      <c r="I12" s="2"/>
      <c r="J12" s="2"/>
    </row>
    <row r="13" spans="1:10" ht="14.25" x14ac:dyDescent="0.2">
      <c r="A13" s="30"/>
      <c r="B13" s="26"/>
      <c r="C13" s="26"/>
      <c r="D13" s="31"/>
      <c r="E13" s="2"/>
      <c r="F13" s="2"/>
      <c r="G13" s="2"/>
      <c r="H13" s="4"/>
      <c r="I13" s="2"/>
      <c r="J13" s="2"/>
    </row>
    <row r="14" spans="1:10" ht="15" x14ac:dyDescent="0.25">
      <c r="A14" s="25"/>
      <c r="B14" s="26"/>
      <c r="C14" s="26"/>
      <c r="D14" s="32"/>
      <c r="E14" s="2"/>
      <c r="H14" s="5"/>
      <c r="I14" s="2"/>
      <c r="J14" s="2"/>
    </row>
    <row r="15" spans="1:10" ht="15" x14ac:dyDescent="0.25">
      <c r="A15" s="28"/>
      <c r="B15" s="25"/>
      <c r="C15" s="25"/>
      <c r="D15" s="32"/>
      <c r="E15" s="2"/>
      <c r="H15" s="5"/>
      <c r="I15" s="2"/>
      <c r="J15" s="2"/>
    </row>
    <row r="16" spans="1:10" ht="15" x14ac:dyDescent="0.25">
      <c r="A16" s="25"/>
      <c r="B16" s="26"/>
      <c r="C16" s="26"/>
      <c r="D16" s="32"/>
      <c r="E16" s="2"/>
      <c r="H16" s="4"/>
      <c r="I16" s="2"/>
      <c r="J16" s="2"/>
    </row>
    <row r="17" spans="1:10" ht="14.25" x14ac:dyDescent="0.2">
      <c r="A17" s="7"/>
      <c r="B17" s="8"/>
      <c r="C17" s="8"/>
      <c r="D17" s="21"/>
      <c r="E17" s="2"/>
      <c r="H17" s="4"/>
      <c r="I17" s="2"/>
      <c r="J17" s="2"/>
    </row>
    <row r="18" spans="1:10" ht="14.25" x14ac:dyDescent="0.2">
      <c r="A18" s="7"/>
      <c r="B18" s="8"/>
      <c r="C18" s="8"/>
      <c r="D18" s="21"/>
      <c r="E18" s="2"/>
      <c r="H18" s="4"/>
      <c r="I18" s="2"/>
      <c r="J18" s="2"/>
    </row>
    <row r="19" spans="1:10" ht="12" customHeight="1" x14ac:dyDescent="0.2">
      <c r="A19" s="7"/>
      <c r="B19" s="8"/>
      <c r="C19" s="12"/>
      <c r="D19" s="20"/>
      <c r="E19" s="2"/>
    </row>
    <row r="20" spans="1:10" ht="15" x14ac:dyDescent="0.25">
      <c r="A20" s="9"/>
      <c r="B20" s="8"/>
      <c r="C20" s="12"/>
      <c r="D20" s="21"/>
      <c r="E20" s="2"/>
    </row>
    <row r="21" spans="1:10" ht="15" x14ac:dyDescent="0.25">
      <c r="A21" s="13" t="s">
        <v>0</v>
      </c>
      <c r="B21" s="14"/>
      <c r="C21" s="14"/>
      <c r="D21" s="22">
        <f>SUM(D8:D20)</f>
        <v>0</v>
      </c>
    </row>
    <row r="22" spans="1:10" ht="15.75" thickBot="1" x14ac:dyDescent="0.3">
      <c r="A22" s="15" t="s">
        <v>2</v>
      </c>
      <c r="B22" s="16"/>
      <c r="C22" s="16"/>
      <c r="D22" s="23">
        <f>D21*1.21</f>
        <v>0</v>
      </c>
    </row>
    <row r="24" spans="1:10" x14ac:dyDescent="0.2">
      <c r="H24" s="2"/>
    </row>
    <row r="25" spans="1:10" x14ac:dyDescent="0.2">
      <c r="A25" s="2"/>
      <c r="B25" s="2"/>
      <c r="C25" s="2"/>
      <c r="D25" s="2"/>
    </row>
    <row r="26" spans="1:10" x14ac:dyDescent="0.2">
      <c r="A26" s="2"/>
      <c r="B26" s="2"/>
      <c r="C26" s="2"/>
      <c r="D26" s="2"/>
    </row>
    <row r="27" spans="1:10" x14ac:dyDescent="0.2">
      <c r="A27" s="2"/>
      <c r="B27" s="2"/>
      <c r="C27" s="2"/>
      <c r="D27" s="2"/>
    </row>
    <row r="28" spans="1:10" x14ac:dyDescent="0.2">
      <c r="A28" s="2"/>
      <c r="B28" s="2"/>
      <c r="C28" s="2"/>
      <c r="D28" s="2"/>
    </row>
    <row r="29" spans="1:10" x14ac:dyDescent="0.2">
      <c r="A29" s="2"/>
      <c r="B29" s="2"/>
      <c r="C29" s="2"/>
      <c r="D29" s="2"/>
    </row>
    <row r="30" spans="1:10" x14ac:dyDescent="0.2">
      <c r="A30" s="2"/>
      <c r="B30" s="2"/>
      <c r="C30" s="2"/>
      <c r="D30" s="2"/>
    </row>
    <row r="31" spans="1:10" x14ac:dyDescent="0.2">
      <c r="A31" s="2"/>
      <c r="B31" s="2"/>
      <c r="C31" s="2"/>
      <c r="D31" s="2"/>
    </row>
    <row r="32" spans="1:10" x14ac:dyDescent="0.2">
      <c r="A32" s="2"/>
      <c r="B32" s="2"/>
      <c r="C32" s="2"/>
      <c r="D32" s="2"/>
    </row>
    <row r="33" spans="1:4" x14ac:dyDescent="0.2">
      <c r="A33" s="2"/>
      <c r="B33" s="2"/>
      <c r="C33" s="2"/>
      <c r="D33" s="2"/>
    </row>
    <row r="34" spans="1:4" x14ac:dyDescent="0.2">
      <c r="A34" s="2"/>
      <c r="B34" s="2"/>
      <c r="C34" s="2"/>
      <c r="D34" s="2"/>
    </row>
    <row r="35" spans="1:4" x14ac:dyDescent="0.2">
      <c r="A35" s="2"/>
      <c r="B35" s="2"/>
      <c r="C35" s="2"/>
      <c r="D35" s="2"/>
    </row>
    <row r="36" spans="1:4" x14ac:dyDescent="0.2">
      <c r="A36" s="2"/>
      <c r="B36" s="2"/>
      <c r="C36" s="2"/>
      <c r="D36" s="2"/>
    </row>
    <row r="37" spans="1:4" x14ac:dyDescent="0.2">
      <c r="A37" s="2"/>
      <c r="B37" s="2"/>
      <c r="C37" s="2"/>
      <c r="D37" s="2"/>
    </row>
    <row r="38" spans="1:4" x14ac:dyDescent="0.2">
      <c r="A38" s="2"/>
      <c r="B38" s="2"/>
      <c r="C38" s="2"/>
      <c r="D38" s="2"/>
    </row>
    <row r="39" spans="1:4" x14ac:dyDescent="0.2">
      <c r="A39" s="2"/>
      <c r="B39" s="2"/>
      <c r="C39" s="2"/>
      <c r="D39" s="2"/>
    </row>
    <row r="40" spans="1:4" x14ac:dyDescent="0.2">
      <c r="A40" s="2"/>
      <c r="B40" s="2"/>
      <c r="C40" s="2"/>
      <c r="D40" s="2"/>
    </row>
    <row r="41" spans="1:4" x14ac:dyDescent="0.2">
      <c r="A41" s="2"/>
      <c r="B41" s="2"/>
      <c r="C41" s="2"/>
      <c r="D41" s="2"/>
    </row>
    <row r="42" spans="1:4" x14ac:dyDescent="0.2">
      <c r="A42" s="2"/>
      <c r="B42" s="2"/>
      <c r="C42" s="2"/>
      <c r="D42" s="2"/>
    </row>
    <row r="43" spans="1:4" x14ac:dyDescent="0.2">
      <c r="A43" s="2"/>
      <c r="B43" s="2"/>
      <c r="C43" s="2"/>
      <c r="D43" s="2"/>
    </row>
    <row r="44" spans="1:4" x14ac:dyDescent="0.2">
      <c r="A44" s="2"/>
      <c r="B44" s="2"/>
      <c r="C44" s="2"/>
      <c r="D44" s="2"/>
    </row>
    <row r="45" spans="1:4" x14ac:dyDescent="0.2">
      <c r="A45" s="2"/>
      <c r="B45" s="2"/>
      <c r="C45" s="2"/>
      <c r="D45" s="2"/>
    </row>
    <row r="46" spans="1:4" x14ac:dyDescent="0.2">
      <c r="A46" s="2"/>
      <c r="B46" s="2"/>
      <c r="C46" s="2"/>
      <c r="D46" s="2"/>
    </row>
    <row r="47" spans="1:4" x14ac:dyDescent="0.2">
      <c r="A47" s="2"/>
      <c r="B47" s="2"/>
      <c r="C47" s="2"/>
      <c r="D47" s="2"/>
    </row>
    <row r="48" spans="1:4" x14ac:dyDescent="0.2">
      <c r="A48" s="2"/>
      <c r="B48" s="2"/>
      <c r="C48" s="2"/>
      <c r="D48" s="2"/>
    </row>
    <row r="49" spans="1:4" x14ac:dyDescent="0.2">
      <c r="A49" s="2"/>
      <c r="B49" s="2"/>
      <c r="C49" s="2"/>
      <c r="D49" s="2"/>
    </row>
    <row r="50" spans="1:4" x14ac:dyDescent="0.2">
      <c r="A50" s="2"/>
      <c r="B50" s="2"/>
      <c r="C50" s="2"/>
      <c r="D50" s="2"/>
    </row>
    <row r="51" spans="1:4" x14ac:dyDescent="0.2">
      <c r="A51" s="2"/>
      <c r="B51" s="2"/>
      <c r="C51" s="2"/>
      <c r="D51" s="2"/>
    </row>
    <row r="52" spans="1:4" x14ac:dyDescent="0.2">
      <c r="A52" s="2"/>
      <c r="B52" s="2"/>
      <c r="C52" s="2"/>
      <c r="D52" s="2"/>
    </row>
    <row r="53" spans="1:4" x14ac:dyDescent="0.2">
      <c r="A53" s="2"/>
      <c r="B53" s="2"/>
      <c r="C53" s="2"/>
      <c r="D53" s="2"/>
    </row>
    <row r="54" spans="1:4" x14ac:dyDescent="0.2">
      <c r="A54" s="2"/>
      <c r="B54" s="2"/>
      <c r="C54" s="2"/>
      <c r="D54" s="2"/>
    </row>
    <row r="55" spans="1:4" x14ac:dyDescent="0.2">
      <c r="A55" s="2"/>
      <c r="B55" s="2"/>
      <c r="C55" s="2"/>
      <c r="D55" s="2"/>
    </row>
  </sheetData>
  <sheetProtection sheet="1" objects="1" scenarios="1"/>
  <mergeCells count="5">
    <mergeCell ref="B4:D4"/>
    <mergeCell ref="A6:D6"/>
    <mergeCell ref="A1:D1"/>
    <mergeCell ref="A2:D2"/>
    <mergeCell ref="A3:D3"/>
  </mergeCells>
  <pageMargins left="0.7" right="0.7" top="0.75" bottom="0.75" header="0.3" footer="0.3"/>
  <pageSetup paperSize="9" orientation="portrait" horizontalDpi="4294967295" verticalDpi="30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showGridLines="0" topLeftCell="A2" zoomScale="115" zoomScaleNormal="115" workbookViewId="0">
      <selection activeCell="C14" sqref="C14:F14"/>
    </sheetView>
  </sheetViews>
  <sheetFormatPr defaultRowHeight="14.25" x14ac:dyDescent="0.2"/>
  <cols>
    <col min="1" max="1" width="4.85546875" style="163" customWidth="1"/>
    <col min="2" max="2" width="10.7109375" style="163" customWidth="1"/>
    <col min="3" max="3" width="38.85546875" style="163" customWidth="1"/>
    <col min="4" max="4" width="4.5703125" style="163" customWidth="1"/>
    <col min="5" max="5" width="7.85546875" style="163" customWidth="1"/>
    <col min="6" max="6" width="11.42578125" style="163" customWidth="1"/>
    <col min="7" max="7" width="16.85546875" style="163" customWidth="1"/>
    <col min="8" max="9" width="1.7109375" style="163" customWidth="1"/>
    <col min="10" max="10" width="5.7109375" style="163" customWidth="1"/>
    <col min="11" max="11" width="9" style="163" bestFit="1" customWidth="1"/>
    <col min="12" max="16384" width="9.140625" style="163"/>
  </cols>
  <sheetData>
    <row r="1" spans="1:11" ht="24.95" customHeight="1" x14ac:dyDescent="0.2">
      <c r="A1" s="206">
        <v>14901</v>
      </c>
      <c r="B1" s="206"/>
      <c r="C1" s="206" t="s">
        <v>207</v>
      </c>
      <c r="D1" s="206"/>
      <c r="E1" s="206"/>
      <c r="F1" s="206"/>
      <c r="G1" s="206"/>
      <c r="H1" s="164"/>
      <c r="I1" s="164"/>
      <c r="J1" s="164"/>
      <c r="K1" s="164"/>
    </row>
    <row r="2" spans="1:11" ht="24.95" customHeight="1" x14ac:dyDescent="0.2">
      <c r="A2" s="207" t="s">
        <v>172</v>
      </c>
      <c r="B2" s="207"/>
      <c r="C2" s="208" t="s">
        <v>200</v>
      </c>
      <c r="D2" s="208"/>
      <c r="E2" s="208"/>
      <c r="F2" s="208"/>
      <c r="G2" s="208"/>
      <c r="H2" s="164"/>
      <c r="I2" s="164"/>
      <c r="J2" s="164"/>
      <c r="K2" s="164"/>
    </row>
    <row r="3" spans="1:11" ht="15" x14ac:dyDescent="0.2">
      <c r="A3" s="164"/>
      <c r="B3" s="164"/>
      <c r="C3" s="164"/>
      <c r="D3" s="164"/>
      <c r="E3" s="164"/>
      <c r="F3" s="164"/>
      <c r="G3" s="164"/>
      <c r="H3" s="164"/>
      <c r="I3" s="164"/>
      <c r="J3" s="164"/>
      <c r="K3" s="164"/>
    </row>
    <row r="4" spans="1:11" ht="15" x14ac:dyDescent="0.2">
      <c r="A4" s="209"/>
      <c r="B4" s="210"/>
      <c r="C4" s="210" t="s">
        <v>77</v>
      </c>
      <c r="D4" s="210"/>
      <c r="E4" s="210"/>
      <c r="F4" s="210"/>
      <c r="G4" s="211"/>
      <c r="H4" s="164"/>
      <c r="I4" s="164"/>
      <c r="J4" s="164"/>
      <c r="K4" s="164"/>
    </row>
    <row r="5" spans="1:11" ht="15" x14ac:dyDescent="0.2">
      <c r="A5" s="175" t="s">
        <v>148</v>
      </c>
      <c r="B5" s="175" t="s">
        <v>147</v>
      </c>
      <c r="C5" s="175" t="s">
        <v>146</v>
      </c>
      <c r="D5" s="175" t="s">
        <v>145</v>
      </c>
      <c r="E5" s="175" t="s">
        <v>144</v>
      </c>
      <c r="F5" s="175" t="s">
        <v>143</v>
      </c>
      <c r="G5" s="175" t="s">
        <v>142</v>
      </c>
      <c r="H5" s="164"/>
      <c r="I5" s="164"/>
      <c r="J5" s="164"/>
      <c r="K5" s="164"/>
    </row>
    <row r="6" spans="1:11" ht="15" x14ac:dyDescent="0.2">
      <c r="A6" s="175"/>
      <c r="B6" s="175"/>
      <c r="C6" s="175"/>
      <c r="D6" s="175"/>
      <c r="E6" s="175"/>
      <c r="F6" s="175"/>
      <c r="G6" s="175"/>
      <c r="H6" s="164"/>
      <c r="I6" s="164"/>
      <c r="J6" s="164"/>
      <c r="K6" s="164"/>
    </row>
    <row r="7" spans="1:11" ht="15" x14ac:dyDescent="0.2">
      <c r="A7" s="212"/>
      <c r="B7" s="212"/>
      <c r="C7" s="213" t="s">
        <v>178</v>
      </c>
      <c r="D7" s="213"/>
      <c r="E7" s="213"/>
      <c r="F7" s="213"/>
      <c r="G7" s="213"/>
      <c r="H7" s="164"/>
      <c r="I7" s="164"/>
      <c r="J7" s="164"/>
      <c r="K7" s="164"/>
    </row>
    <row r="8" spans="1:11" ht="15" x14ac:dyDescent="0.2">
      <c r="A8" s="172">
        <v>1</v>
      </c>
      <c r="B8" s="173"/>
      <c r="C8" s="173" t="s">
        <v>206</v>
      </c>
      <c r="D8" s="172" t="s">
        <v>117</v>
      </c>
      <c r="E8" s="171">
        <v>1</v>
      </c>
      <c r="F8" s="222">
        <v>0</v>
      </c>
      <c r="G8" s="179">
        <f t="shared" ref="G8:G13" si="0">F8*E8</f>
        <v>0</v>
      </c>
      <c r="H8" s="164"/>
      <c r="I8" s="164"/>
    </row>
    <row r="9" spans="1:11" ht="15" x14ac:dyDescent="0.2">
      <c r="A9" s="172">
        <v>2</v>
      </c>
      <c r="B9" s="173"/>
      <c r="C9" s="173" t="s">
        <v>205</v>
      </c>
      <c r="D9" s="172" t="s">
        <v>117</v>
      </c>
      <c r="E9" s="171">
        <v>3</v>
      </c>
      <c r="F9" s="222">
        <v>0</v>
      </c>
      <c r="G9" s="179">
        <f t="shared" si="0"/>
        <v>0</v>
      </c>
      <c r="H9" s="164"/>
      <c r="I9" s="164"/>
    </row>
    <row r="10" spans="1:11" ht="15" x14ac:dyDescent="0.2">
      <c r="A10" s="172">
        <v>3</v>
      </c>
      <c r="B10" s="173"/>
      <c r="C10" s="173" t="s">
        <v>204</v>
      </c>
      <c r="D10" s="172"/>
      <c r="E10" s="171">
        <v>6</v>
      </c>
      <c r="F10" s="222">
        <v>0</v>
      </c>
      <c r="G10" s="179">
        <f t="shared" si="0"/>
        <v>0</v>
      </c>
      <c r="H10" s="164"/>
      <c r="I10" s="164"/>
    </row>
    <row r="11" spans="1:11" ht="15" x14ac:dyDescent="0.2">
      <c r="A11" s="172">
        <v>4</v>
      </c>
      <c r="B11" s="173" t="s">
        <v>194</v>
      </c>
      <c r="C11" s="173" t="s">
        <v>193</v>
      </c>
      <c r="D11" s="172" t="s">
        <v>192</v>
      </c>
      <c r="E11" s="171">
        <v>1</v>
      </c>
      <c r="F11" s="222">
        <v>0</v>
      </c>
      <c r="G11" s="179">
        <f t="shared" si="0"/>
        <v>0</v>
      </c>
      <c r="H11" s="164"/>
      <c r="I11" s="164"/>
    </row>
    <row r="12" spans="1:11" ht="15" x14ac:dyDescent="0.2">
      <c r="A12" s="172">
        <v>5</v>
      </c>
      <c r="B12" s="173"/>
      <c r="C12" s="173" t="s">
        <v>203</v>
      </c>
      <c r="D12" s="172" t="s">
        <v>117</v>
      </c>
      <c r="E12" s="171">
        <v>50</v>
      </c>
      <c r="F12" s="222">
        <v>0</v>
      </c>
      <c r="G12" s="179">
        <f t="shared" si="0"/>
        <v>0</v>
      </c>
      <c r="H12" s="164"/>
      <c r="I12" s="164"/>
    </row>
    <row r="13" spans="1:11" ht="15" x14ac:dyDescent="0.2">
      <c r="A13" s="172">
        <v>6</v>
      </c>
      <c r="B13" s="173"/>
      <c r="C13" s="173" t="s">
        <v>202</v>
      </c>
      <c r="D13" s="172" t="s">
        <v>117</v>
      </c>
      <c r="E13" s="171">
        <v>3</v>
      </c>
      <c r="F13" s="222">
        <v>0</v>
      </c>
      <c r="G13" s="179">
        <f t="shared" si="0"/>
        <v>0</v>
      </c>
      <c r="H13" s="164"/>
      <c r="I13" s="164"/>
    </row>
    <row r="14" spans="1:11" ht="15" x14ac:dyDescent="0.2">
      <c r="A14" s="169"/>
      <c r="B14" s="169" t="s">
        <v>92</v>
      </c>
      <c r="C14" s="214" t="s">
        <v>178</v>
      </c>
      <c r="D14" s="215"/>
      <c r="E14" s="215"/>
      <c r="F14" s="215"/>
      <c r="G14" s="178">
        <f>SUM(G8:G13)</f>
        <v>0</v>
      </c>
      <c r="H14" s="164"/>
      <c r="I14" s="164"/>
      <c r="J14" s="164"/>
      <c r="K14" s="164"/>
    </row>
    <row r="15" spans="1:11" ht="15" x14ac:dyDescent="0.2">
      <c r="A15" s="212"/>
      <c r="B15" s="212"/>
      <c r="C15" s="213" t="s">
        <v>199</v>
      </c>
      <c r="D15" s="213"/>
      <c r="E15" s="213"/>
      <c r="F15" s="213"/>
      <c r="G15" s="213"/>
      <c r="H15" s="164"/>
      <c r="I15" s="164"/>
      <c r="J15" s="164"/>
      <c r="K15" s="164"/>
    </row>
    <row r="16" spans="1:11" ht="15" x14ac:dyDescent="0.2">
      <c r="A16" s="172">
        <v>7</v>
      </c>
      <c r="B16" s="173"/>
      <c r="C16" s="173" t="s">
        <v>201</v>
      </c>
      <c r="D16" s="172" t="s">
        <v>117</v>
      </c>
      <c r="E16" s="171">
        <v>1</v>
      </c>
      <c r="F16" s="222">
        <v>0</v>
      </c>
      <c r="G16" s="179">
        <f>F16*E16</f>
        <v>0</v>
      </c>
      <c r="H16" s="164"/>
      <c r="I16" s="164"/>
    </row>
    <row r="17" spans="1:11" ht="15" x14ac:dyDescent="0.2">
      <c r="A17" s="169"/>
      <c r="B17" s="169" t="s">
        <v>92</v>
      </c>
      <c r="C17" s="223" t="s">
        <v>199</v>
      </c>
      <c r="D17" s="224"/>
      <c r="E17" s="224"/>
      <c r="F17" s="224"/>
      <c r="G17" s="178">
        <f>SUM(G16:G16)</f>
        <v>0</v>
      </c>
      <c r="H17" s="164"/>
      <c r="I17" s="164"/>
      <c r="J17" s="164"/>
      <c r="K17" s="164"/>
    </row>
    <row r="18" spans="1:11" ht="15" x14ac:dyDescent="0.2">
      <c r="A18" s="167"/>
      <c r="B18" s="167" t="s">
        <v>92</v>
      </c>
      <c r="C18" s="216" t="s">
        <v>77</v>
      </c>
      <c r="D18" s="215"/>
      <c r="E18" s="215"/>
      <c r="F18" s="215"/>
      <c r="G18" s="177">
        <f>+G14+G17</f>
        <v>0</v>
      </c>
      <c r="H18" s="164"/>
      <c r="I18" s="164"/>
      <c r="J18" s="164"/>
      <c r="K18" s="164"/>
    </row>
    <row r="19" spans="1:11" ht="15" x14ac:dyDescent="0.2">
      <c r="A19" s="164"/>
      <c r="B19" s="164"/>
      <c r="C19" s="164"/>
      <c r="D19" s="164"/>
      <c r="E19" s="164"/>
      <c r="F19" s="164"/>
      <c r="G19" s="164"/>
      <c r="H19" s="164"/>
      <c r="I19" s="164"/>
      <c r="J19" s="164"/>
      <c r="K19" s="164"/>
    </row>
    <row r="20" spans="1:11" ht="15" x14ac:dyDescent="0.2">
      <c r="A20" s="209"/>
      <c r="B20" s="210"/>
      <c r="C20" s="210" t="s">
        <v>91</v>
      </c>
      <c r="D20" s="210"/>
      <c r="E20" s="210"/>
      <c r="F20" s="210"/>
      <c r="G20" s="211"/>
      <c r="H20" s="164"/>
      <c r="I20" s="164"/>
      <c r="J20" s="164"/>
      <c r="K20" s="164"/>
    </row>
    <row r="21" spans="1:11" ht="15" x14ac:dyDescent="0.2">
      <c r="A21" s="175" t="s">
        <v>148</v>
      </c>
      <c r="B21" s="175" t="s">
        <v>147</v>
      </c>
      <c r="C21" s="175" t="s">
        <v>146</v>
      </c>
      <c r="D21" s="175" t="s">
        <v>145</v>
      </c>
      <c r="E21" s="175" t="s">
        <v>144</v>
      </c>
      <c r="F21" s="175" t="s">
        <v>143</v>
      </c>
      <c r="G21" s="175" t="s">
        <v>142</v>
      </c>
      <c r="H21" s="164"/>
      <c r="I21" s="164"/>
      <c r="J21" s="164"/>
      <c r="K21" s="164"/>
    </row>
    <row r="22" spans="1:11" ht="15" x14ac:dyDescent="0.2">
      <c r="A22" s="212"/>
      <c r="B22" s="212"/>
      <c r="C22" s="213" t="s">
        <v>67</v>
      </c>
      <c r="D22" s="213"/>
      <c r="E22" s="213"/>
      <c r="F22" s="213"/>
      <c r="G22" s="213"/>
      <c r="H22" s="164"/>
      <c r="I22" s="164"/>
      <c r="J22" s="164"/>
      <c r="K22" s="164"/>
    </row>
    <row r="23" spans="1:11" ht="15" x14ac:dyDescent="0.2">
      <c r="A23" s="172">
        <v>8</v>
      </c>
      <c r="B23" s="173"/>
      <c r="C23" s="173" t="s">
        <v>185</v>
      </c>
      <c r="D23" s="172" t="s">
        <v>117</v>
      </c>
      <c r="E23" s="171">
        <v>1</v>
      </c>
      <c r="F23" s="222">
        <v>0</v>
      </c>
      <c r="G23" s="179">
        <f>F23*E23</f>
        <v>0</v>
      </c>
      <c r="H23" s="164"/>
      <c r="I23" s="164"/>
    </row>
    <row r="24" spans="1:11" ht="15" x14ac:dyDescent="0.2">
      <c r="A24" s="172">
        <v>9</v>
      </c>
      <c r="B24" s="173"/>
      <c r="C24" s="173" t="s">
        <v>184</v>
      </c>
      <c r="D24" s="172" t="s">
        <v>117</v>
      </c>
      <c r="E24" s="171">
        <v>1</v>
      </c>
      <c r="F24" s="222">
        <v>0</v>
      </c>
      <c r="G24" s="179">
        <f>F24*E24</f>
        <v>0</v>
      </c>
      <c r="H24" s="164"/>
      <c r="I24" s="164"/>
    </row>
    <row r="25" spans="1:11" ht="15" x14ac:dyDescent="0.2">
      <c r="A25" s="172">
        <v>10</v>
      </c>
      <c r="B25" s="173"/>
      <c r="C25" s="173" t="s">
        <v>183</v>
      </c>
      <c r="D25" s="172" t="s">
        <v>117</v>
      </c>
      <c r="E25" s="171">
        <v>3</v>
      </c>
      <c r="F25" s="222">
        <v>0</v>
      </c>
      <c r="G25" s="179">
        <f>F25*E25</f>
        <v>0</v>
      </c>
      <c r="H25" s="164"/>
      <c r="I25" s="164"/>
    </row>
    <row r="26" spans="1:11" ht="15" x14ac:dyDescent="0.2">
      <c r="A26" s="172">
        <v>11</v>
      </c>
      <c r="B26" s="173"/>
      <c r="C26" s="173" t="s">
        <v>182</v>
      </c>
      <c r="D26" s="172" t="s">
        <v>117</v>
      </c>
      <c r="E26" s="171">
        <v>3</v>
      </c>
      <c r="F26" s="222">
        <v>0</v>
      </c>
      <c r="G26" s="179">
        <f>F26*E26</f>
        <v>0</v>
      </c>
      <c r="H26" s="164"/>
      <c r="I26" s="164"/>
    </row>
    <row r="27" spans="1:11" ht="15" x14ac:dyDescent="0.2">
      <c r="A27" s="172">
        <v>12</v>
      </c>
      <c r="B27" s="173"/>
      <c r="C27" s="173" t="s">
        <v>181</v>
      </c>
      <c r="D27" s="172" t="s">
        <v>117</v>
      </c>
      <c r="E27" s="171">
        <v>1</v>
      </c>
      <c r="F27" s="222">
        <v>0</v>
      </c>
      <c r="G27" s="179">
        <f>F27*E27</f>
        <v>0</v>
      </c>
      <c r="H27" s="164"/>
      <c r="I27" s="164"/>
    </row>
    <row r="28" spans="1:11" ht="15" x14ac:dyDescent="0.2">
      <c r="A28" s="169"/>
      <c r="B28" s="169" t="s">
        <v>92</v>
      </c>
      <c r="C28" s="214" t="s">
        <v>67</v>
      </c>
      <c r="D28" s="215"/>
      <c r="E28" s="215"/>
      <c r="F28" s="215"/>
      <c r="G28" s="178">
        <f>SUM(G23:G27)</f>
        <v>0</v>
      </c>
      <c r="H28" s="164"/>
      <c r="I28" s="164"/>
      <c r="J28" s="164"/>
      <c r="K28" s="164"/>
    </row>
    <row r="29" spans="1:11" ht="15" x14ac:dyDescent="0.2">
      <c r="A29" s="167"/>
      <c r="B29" s="167" t="s">
        <v>92</v>
      </c>
      <c r="C29" s="216" t="s">
        <v>91</v>
      </c>
      <c r="D29" s="215"/>
      <c r="E29" s="215"/>
      <c r="F29" s="215"/>
      <c r="G29" s="177">
        <f>+G28</f>
        <v>0</v>
      </c>
      <c r="H29" s="164"/>
      <c r="I29" s="164"/>
      <c r="J29" s="164"/>
      <c r="K29" s="164"/>
    </row>
    <row r="30" spans="1:11" ht="15" x14ac:dyDescent="0.2">
      <c r="A30" s="164"/>
      <c r="B30" s="164"/>
      <c r="C30" s="164"/>
      <c r="D30" s="164"/>
      <c r="E30" s="164"/>
      <c r="F30" s="164"/>
      <c r="G30" s="164"/>
      <c r="H30" s="164"/>
      <c r="I30" s="164"/>
      <c r="J30" s="164"/>
      <c r="K30" s="164"/>
    </row>
    <row r="31" spans="1:11" ht="15" x14ac:dyDescent="0.2">
      <c r="A31" s="217" t="s">
        <v>90</v>
      </c>
      <c r="B31" s="217"/>
      <c r="C31" s="217"/>
      <c r="D31" s="217"/>
      <c r="E31" s="217"/>
      <c r="F31" s="217"/>
      <c r="G31" s="176">
        <f>+G18+G29</f>
        <v>0</v>
      </c>
      <c r="H31" s="164"/>
    </row>
  </sheetData>
  <sheetProtection sheet="1" objects="1" scenarios="1"/>
  <protectedRanges>
    <protectedRange sqref="F8 F9 F10 F11 F12 F13 F16 F23 F24 F25 F26 F27" name="Oblast1"/>
  </protectedRanges>
  <mergeCells count="20">
    <mergeCell ref="C29:F29"/>
    <mergeCell ref="A31:F31"/>
    <mergeCell ref="C18:F18"/>
    <mergeCell ref="A20:B20"/>
    <mergeCell ref="C20:G20"/>
    <mergeCell ref="A22:B22"/>
    <mergeCell ref="C22:G22"/>
    <mergeCell ref="C28:F28"/>
    <mergeCell ref="A15:B15"/>
    <mergeCell ref="C15:G15"/>
    <mergeCell ref="C17:F17"/>
    <mergeCell ref="A1:B1"/>
    <mergeCell ref="C1:G1"/>
    <mergeCell ref="A2:B2"/>
    <mergeCell ref="C2:G2"/>
    <mergeCell ref="A4:B4"/>
    <mergeCell ref="C4:G4"/>
    <mergeCell ref="A7:B7"/>
    <mergeCell ref="C7:G7"/>
    <mergeCell ref="C14:F14"/>
  </mergeCells>
  <printOptions horizontalCentered="1"/>
  <pageMargins left="0.23622047244094491" right="0.23622047244094491" top="0.74803149606299213" bottom="0.74803149606299213" header="0.31496062992125984" footer="0.31496062992125984"/>
  <pageSetup paperSize="9" orientation="portrait"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E55"/>
  <sheetViews>
    <sheetView workbookViewId="0">
      <selection activeCell="F30" sqref="F30:G30"/>
    </sheetView>
  </sheetViews>
  <sheetFormatPr defaultRowHeight="12.75" x14ac:dyDescent="0.2"/>
  <cols>
    <col min="1" max="1" width="2" style="33" customWidth="1"/>
    <col min="2" max="2" width="15" style="33" customWidth="1"/>
    <col min="3" max="3" width="15.85546875" style="33" customWidth="1"/>
    <col min="4" max="4" width="14.5703125" style="33" customWidth="1"/>
    <col min="5" max="5" width="13.5703125" style="33" customWidth="1"/>
    <col min="6" max="6" width="16.5703125" style="33" customWidth="1"/>
    <col min="7" max="7" width="15.28515625" style="33" customWidth="1"/>
    <col min="8" max="16384" width="9.140625" style="33"/>
  </cols>
  <sheetData>
    <row r="1" spans="1:57" ht="24.75" customHeight="1" thickBot="1" x14ac:dyDescent="0.25">
      <c r="A1" s="129" t="s">
        <v>64</v>
      </c>
      <c r="B1" s="128"/>
      <c r="C1" s="128"/>
      <c r="D1" s="128"/>
      <c r="E1" s="128"/>
      <c r="F1" s="128"/>
      <c r="G1" s="128"/>
    </row>
    <row r="2" spans="1:57" ht="12.75" customHeight="1" x14ac:dyDescent="0.2">
      <c r="A2" s="127" t="s">
        <v>63</v>
      </c>
      <c r="B2" s="126"/>
      <c r="C2" s="125">
        <f>'Rekapitulace-osv.'!H1</f>
        <v>0</v>
      </c>
      <c r="D2" s="125"/>
      <c r="E2" s="124"/>
      <c r="F2" s="123" t="s">
        <v>62</v>
      </c>
      <c r="G2" s="122"/>
    </row>
    <row r="3" spans="1:57" ht="3" hidden="1" customHeight="1" x14ac:dyDescent="0.2">
      <c r="A3" s="69"/>
      <c r="B3" s="90"/>
      <c r="C3" s="114"/>
      <c r="D3" s="114"/>
      <c r="E3" s="113"/>
      <c r="F3" s="95"/>
      <c r="G3" s="116"/>
    </row>
    <row r="4" spans="1:57" ht="12" customHeight="1" x14ac:dyDescent="0.2">
      <c r="A4" s="115" t="s">
        <v>61</v>
      </c>
      <c r="B4" s="90"/>
      <c r="C4" s="114" t="s">
        <v>60</v>
      </c>
      <c r="D4" s="114"/>
      <c r="E4" s="113"/>
      <c r="F4" s="95" t="s">
        <v>59</v>
      </c>
      <c r="G4" s="121"/>
    </row>
    <row r="5" spans="1:57" ht="12.95" customHeight="1" x14ac:dyDescent="0.2">
      <c r="A5" s="120" t="s">
        <v>58</v>
      </c>
      <c r="B5" s="117"/>
      <c r="C5" s="119" t="s">
        <v>57</v>
      </c>
      <c r="D5" s="118"/>
      <c r="E5" s="117"/>
      <c r="F5" s="95" t="s">
        <v>56</v>
      </c>
      <c r="G5" s="116"/>
    </row>
    <row r="6" spans="1:57" ht="12.95" customHeight="1" x14ac:dyDescent="0.2">
      <c r="A6" s="115" t="s">
        <v>55</v>
      </c>
      <c r="B6" s="90"/>
      <c r="C6" s="114" t="s">
        <v>54</v>
      </c>
      <c r="D6" s="114"/>
      <c r="E6" s="113"/>
      <c r="F6" s="112" t="s">
        <v>53</v>
      </c>
      <c r="G6" s="105">
        <v>0</v>
      </c>
      <c r="O6" s="111"/>
    </row>
    <row r="7" spans="1:57" ht="12.95" customHeight="1" x14ac:dyDescent="0.2">
      <c r="A7" s="110"/>
      <c r="B7" s="109"/>
      <c r="C7" s="108" t="s">
        <v>52</v>
      </c>
      <c r="D7" s="107"/>
      <c r="E7" s="107"/>
      <c r="F7" s="106" t="s">
        <v>51</v>
      </c>
      <c r="G7" s="105">
        <f>IF(PocetMJ=0,,ROUND((F30+F32)/PocetMJ,1))</f>
        <v>0</v>
      </c>
    </row>
    <row r="8" spans="1:57" x14ac:dyDescent="0.2">
      <c r="A8" s="96" t="s">
        <v>50</v>
      </c>
      <c r="B8" s="95"/>
      <c r="C8" s="189" t="s">
        <v>49</v>
      </c>
      <c r="D8" s="189"/>
      <c r="E8" s="190"/>
      <c r="F8" s="104" t="s">
        <v>48</v>
      </c>
      <c r="G8" s="103"/>
      <c r="H8" s="102"/>
      <c r="I8" s="101"/>
    </row>
    <row r="9" spans="1:57" x14ac:dyDescent="0.2">
      <c r="A9" s="96" t="s">
        <v>47</v>
      </c>
      <c r="B9" s="95"/>
      <c r="C9" s="189" t="str">
        <f>Projektant</f>
        <v>INTAR a.s.</v>
      </c>
      <c r="D9" s="189"/>
      <c r="E9" s="190"/>
      <c r="F9" s="95"/>
      <c r="G9" s="100"/>
      <c r="H9" s="83"/>
    </row>
    <row r="10" spans="1:57" x14ac:dyDescent="0.2">
      <c r="A10" s="96" t="s">
        <v>46</v>
      </c>
      <c r="B10" s="95"/>
      <c r="C10" s="189" t="s">
        <v>45</v>
      </c>
      <c r="D10" s="189"/>
      <c r="E10" s="189"/>
      <c r="F10" s="99"/>
      <c r="G10" s="98"/>
      <c r="H10" s="97"/>
    </row>
    <row r="11" spans="1:57" ht="13.5" customHeight="1" x14ac:dyDescent="0.2">
      <c r="A11" s="96" t="s">
        <v>44</v>
      </c>
      <c r="B11" s="95"/>
      <c r="C11" s="189" t="s">
        <v>43</v>
      </c>
      <c r="D11" s="189"/>
      <c r="E11" s="189"/>
      <c r="F11" s="94" t="s">
        <v>42</v>
      </c>
      <c r="G11" s="93" t="s">
        <v>41</v>
      </c>
      <c r="H11" s="83"/>
      <c r="BA11" s="92"/>
      <c r="BB11" s="92"/>
      <c r="BC11" s="92"/>
      <c r="BD11" s="92"/>
      <c r="BE11" s="92"/>
    </row>
    <row r="12" spans="1:57" ht="12.75" customHeight="1" x14ac:dyDescent="0.2">
      <c r="A12" s="91" t="s">
        <v>40</v>
      </c>
      <c r="B12" s="90"/>
      <c r="C12" s="189" t="s">
        <v>39</v>
      </c>
      <c r="D12" s="189"/>
      <c r="E12" s="189"/>
      <c r="F12" s="89" t="s">
        <v>38</v>
      </c>
      <c r="G12" s="88"/>
      <c r="H12" s="83"/>
    </row>
    <row r="13" spans="1:57" ht="28.5" customHeight="1" thickBot="1" x14ac:dyDescent="0.25">
      <c r="A13" s="87" t="s">
        <v>37</v>
      </c>
      <c r="B13" s="86"/>
      <c r="C13" s="86"/>
      <c r="D13" s="86"/>
      <c r="E13" s="85"/>
      <c r="F13" s="85"/>
      <c r="G13" s="84"/>
      <c r="H13" s="83"/>
    </row>
    <row r="14" spans="1:57" ht="17.25" customHeight="1" thickBot="1" x14ac:dyDescent="0.25">
      <c r="A14" s="82" t="s">
        <v>36</v>
      </c>
      <c r="B14" s="81"/>
      <c r="C14" s="78"/>
      <c r="D14" s="80" t="s">
        <v>35</v>
      </c>
      <c r="E14" s="79"/>
      <c r="F14" s="79"/>
      <c r="G14" s="78"/>
    </row>
    <row r="15" spans="1:57" ht="15.95" customHeight="1" x14ac:dyDescent="0.2">
      <c r="A15" s="74"/>
      <c r="B15" s="70" t="s">
        <v>34</v>
      </c>
      <c r="C15" s="63">
        <f>HSV</f>
        <v>0</v>
      </c>
      <c r="D15" s="77"/>
      <c r="E15" s="76"/>
      <c r="F15" s="75"/>
      <c r="G15" s="63"/>
    </row>
    <row r="16" spans="1:57" ht="15.95" customHeight="1" x14ac:dyDescent="0.2">
      <c r="A16" s="74" t="s">
        <v>33</v>
      </c>
      <c r="B16" s="70" t="s">
        <v>32</v>
      </c>
      <c r="C16" s="63">
        <f>PSV</f>
        <v>0</v>
      </c>
      <c r="D16" s="69"/>
      <c r="E16" s="68"/>
      <c r="F16" s="40"/>
      <c r="G16" s="63"/>
    </row>
    <row r="17" spans="1:7" ht="15.95" customHeight="1" x14ac:dyDescent="0.2">
      <c r="A17" s="74" t="s">
        <v>31</v>
      </c>
      <c r="B17" s="70" t="s">
        <v>30</v>
      </c>
      <c r="C17" s="63">
        <f>Mont</f>
        <v>0</v>
      </c>
      <c r="D17" s="69"/>
      <c r="E17" s="68"/>
      <c r="F17" s="40"/>
      <c r="G17" s="63"/>
    </row>
    <row r="18" spans="1:7" ht="15.95" customHeight="1" x14ac:dyDescent="0.2">
      <c r="A18" s="73" t="s">
        <v>29</v>
      </c>
      <c r="B18" s="72" t="s">
        <v>28</v>
      </c>
      <c r="C18" s="63">
        <f>Dodavka</f>
        <v>0</v>
      </c>
      <c r="D18" s="69"/>
      <c r="E18" s="68"/>
      <c r="F18" s="40"/>
      <c r="G18" s="63"/>
    </row>
    <row r="19" spans="1:7" ht="15.95" customHeight="1" x14ac:dyDescent="0.2">
      <c r="A19" s="71" t="s">
        <v>27</v>
      </c>
      <c r="B19" s="70"/>
      <c r="C19" s="63">
        <f>SUM(C15:C18)</f>
        <v>0</v>
      </c>
      <c r="D19" s="69"/>
      <c r="E19" s="68"/>
      <c r="F19" s="40"/>
      <c r="G19" s="63"/>
    </row>
    <row r="20" spans="1:7" ht="15.95" customHeight="1" x14ac:dyDescent="0.2">
      <c r="A20" s="71"/>
      <c r="B20" s="70"/>
      <c r="C20" s="63"/>
      <c r="D20" s="69"/>
      <c r="E20" s="68"/>
      <c r="F20" s="40"/>
      <c r="G20" s="63"/>
    </row>
    <row r="21" spans="1:7" ht="15.95" customHeight="1" x14ac:dyDescent="0.2">
      <c r="A21" s="71" t="s">
        <v>26</v>
      </c>
      <c r="B21" s="70"/>
      <c r="C21" s="63">
        <f>HZS</f>
        <v>0</v>
      </c>
      <c r="D21" s="69"/>
      <c r="E21" s="68"/>
      <c r="F21" s="40"/>
      <c r="G21" s="63"/>
    </row>
    <row r="22" spans="1:7" ht="15.95" customHeight="1" x14ac:dyDescent="0.2">
      <c r="A22" s="51" t="s">
        <v>25</v>
      </c>
      <c r="B22" s="48"/>
      <c r="C22" s="63">
        <f>C19+C21</f>
        <v>0</v>
      </c>
      <c r="D22" s="69"/>
      <c r="E22" s="68"/>
      <c r="F22" s="40"/>
      <c r="G22" s="63"/>
    </row>
    <row r="23" spans="1:7" ht="15.95" customHeight="1" thickBot="1" x14ac:dyDescent="0.25">
      <c r="A23" s="195" t="s">
        <v>24</v>
      </c>
      <c r="B23" s="196"/>
      <c r="C23" s="67">
        <f>C22+G23</f>
        <v>0</v>
      </c>
      <c r="D23" s="66"/>
      <c r="E23" s="65"/>
      <c r="F23" s="64"/>
      <c r="G23" s="63"/>
    </row>
    <row r="24" spans="1:7" x14ac:dyDescent="0.2">
      <c r="A24" s="62" t="s">
        <v>23</v>
      </c>
      <c r="B24" s="60"/>
      <c r="C24" s="61"/>
      <c r="D24" s="60" t="s">
        <v>22</v>
      </c>
      <c r="E24" s="60"/>
      <c r="F24" s="59" t="s">
        <v>21</v>
      </c>
      <c r="G24" s="58"/>
    </row>
    <row r="25" spans="1:7" x14ac:dyDescent="0.2">
      <c r="A25" s="51" t="s">
        <v>20</v>
      </c>
      <c r="B25" s="48"/>
      <c r="C25" s="53"/>
      <c r="D25" s="48" t="s">
        <v>20</v>
      </c>
      <c r="E25" s="55"/>
      <c r="F25" s="54" t="s">
        <v>20</v>
      </c>
      <c r="G25" s="47"/>
    </row>
    <row r="26" spans="1:7" ht="37.5" customHeight="1" x14ac:dyDescent="0.2">
      <c r="A26" s="51" t="s">
        <v>19</v>
      </c>
      <c r="B26" s="57"/>
      <c r="C26" s="53"/>
      <c r="D26" s="48" t="s">
        <v>19</v>
      </c>
      <c r="E26" s="55"/>
      <c r="F26" s="54" t="s">
        <v>19</v>
      </c>
      <c r="G26" s="47"/>
    </row>
    <row r="27" spans="1:7" x14ac:dyDescent="0.2">
      <c r="A27" s="51"/>
      <c r="B27" s="56"/>
      <c r="C27" s="53"/>
      <c r="D27" s="48"/>
      <c r="E27" s="55"/>
      <c r="F27" s="54"/>
      <c r="G27" s="47"/>
    </row>
    <row r="28" spans="1:7" x14ac:dyDescent="0.2">
      <c r="A28" s="51" t="s">
        <v>18</v>
      </c>
      <c r="B28" s="48"/>
      <c r="C28" s="53"/>
      <c r="D28" s="54" t="s">
        <v>17</v>
      </c>
      <c r="E28" s="53"/>
      <c r="F28" s="52" t="s">
        <v>17</v>
      </c>
      <c r="G28" s="47"/>
    </row>
    <row r="29" spans="1:7" ht="69" customHeight="1" x14ac:dyDescent="0.2">
      <c r="A29" s="51"/>
      <c r="B29" s="48"/>
      <c r="C29" s="49"/>
      <c r="D29" s="50"/>
      <c r="E29" s="49"/>
      <c r="F29" s="48"/>
      <c r="G29" s="47"/>
    </row>
    <row r="30" spans="1:7" x14ac:dyDescent="0.2">
      <c r="A30" s="44" t="s">
        <v>15</v>
      </c>
      <c r="B30" s="41"/>
      <c r="C30" s="46">
        <v>21</v>
      </c>
      <c r="D30" s="41" t="s">
        <v>16</v>
      </c>
      <c r="E30" s="45"/>
      <c r="F30" s="197">
        <f>C23-F32</f>
        <v>0</v>
      </c>
      <c r="G30" s="198"/>
    </row>
    <row r="31" spans="1:7" x14ac:dyDescent="0.2">
      <c r="A31" s="44" t="s">
        <v>14</v>
      </c>
      <c r="B31" s="41"/>
      <c r="C31" s="46">
        <f>SazbaDPH1</f>
        <v>21</v>
      </c>
      <c r="D31" s="41" t="s">
        <v>13</v>
      </c>
      <c r="E31" s="45"/>
      <c r="F31" s="197">
        <f>ROUND(PRODUCT(F30,C31/100),0)</f>
        <v>0</v>
      </c>
      <c r="G31" s="198"/>
    </row>
    <row r="32" spans="1:7" x14ac:dyDescent="0.2">
      <c r="A32" s="44" t="s">
        <v>15</v>
      </c>
      <c r="B32" s="41"/>
      <c r="C32" s="46">
        <v>0</v>
      </c>
      <c r="D32" s="41" t="s">
        <v>13</v>
      </c>
      <c r="E32" s="45"/>
      <c r="F32" s="197">
        <v>0</v>
      </c>
      <c r="G32" s="198"/>
    </row>
    <row r="33" spans="1:8" x14ac:dyDescent="0.2">
      <c r="A33" s="44" t="s">
        <v>14</v>
      </c>
      <c r="B33" s="43"/>
      <c r="C33" s="42">
        <f>SazbaDPH2</f>
        <v>0</v>
      </c>
      <c r="D33" s="41" t="s">
        <v>13</v>
      </c>
      <c r="E33" s="40"/>
      <c r="F33" s="197">
        <f>ROUND(PRODUCT(F32,C33/100),0)</f>
        <v>0</v>
      </c>
      <c r="G33" s="198"/>
    </row>
    <row r="34" spans="1:8" s="36" customFormat="1" ht="19.5" customHeight="1" thickBot="1" x14ac:dyDescent="0.3">
      <c r="A34" s="39" t="s">
        <v>12</v>
      </c>
      <c r="B34" s="38"/>
      <c r="C34" s="38"/>
      <c r="D34" s="38"/>
      <c r="E34" s="37"/>
      <c r="F34" s="191">
        <f>ROUND(SUM(F30:F33),0)</f>
        <v>0</v>
      </c>
      <c r="G34" s="192"/>
    </row>
    <row r="36" spans="1:8" x14ac:dyDescent="0.2">
      <c r="A36" s="35" t="s">
        <v>11</v>
      </c>
      <c r="B36" s="35"/>
      <c r="C36" s="35"/>
      <c r="D36" s="35"/>
      <c r="E36" s="35"/>
      <c r="F36" s="35"/>
      <c r="G36" s="35"/>
      <c r="H36" s="33" t="s">
        <v>10</v>
      </c>
    </row>
    <row r="37" spans="1:8" ht="14.25" customHeight="1" x14ac:dyDescent="0.2">
      <c r="A37" s="35"/>
      <c r="B37" s="193"/>
      <c r="C37" s="193"/>
      <c r="D37" s="193"/>
      <c r="E37" s="193"/>
      <c r="F37" s="193"/>
      <c r="G37" s="193"/>
      <c r="H37" s="33" t="s">
        <v>10</v>
      </c>
    </row>
    <row r="38" spans="1:8" ht="12.75" customHeight="1" x14ac:dyDescent="0.2">
      <c r="A38" s="34"/>
      <c r="B38" s="193"/>
      <c r="C38" s="193"/>
      <c r="D38" s="193"/>
      <c r="E38" s="193"/>
      <c r="F38" s="193"/>
      <c r="G38" s="193"/>
      <c r="H38" s="33" t="s">
        <v>10</v>
      </c>
    </row>
    <row r="39" spans="1:8" x14ac:dyDescent="0.2">
      <c r="A39" s="34"/>
      <c r="B39" s="193"/>
      <c r="C39" s="193"/>
      <c r="D39" s="193"/>
      <c r="E39" s="193"/>
      <c r="F39" s="193"/>
      <c r="G39" s="193"/>
      <c r="H39" s="33" t="s">
        <v>10</v>
      </c>
    </row>
    <row r="40" spans="1:8" x14ac:dyDescent="0.2">
      <c r="A40" s="34"/>
      <c r="B40" s="193"/>
      <c r="C40" s="193"/>
      <c r="D40" s="193"/>
      <c r="E40" s="193"/>
      <c r="F40" s="193"/>
      <c r="G40" s="193"/>
      <c r="H40" s="33" t="s">
        <v>10</v>
      </c>
    </row>
    <row r="41" spans="1:8" x14ac:dyDescent="0.2">
      <c r="A41" s="34"/>
      <c r="B41" s="193"/>
      <c r="C41" s="193"/>
      <c r="D41" s="193"/>
      <c r="E41" s="193"/>
      <c r="F41" s="193"/>
      <c r="G41" s="193"/>
      <c r="H41" s="33" t="s">
        <v>10</v>
      </c>
    </row>
    <row r="42" spans="1:8" x14ac:dyDescent="0.2">
      <c r="A42" s="34"/>
      <c r="B42" s="193"/>
      <c r="C42" s="193"/>
      <c r="D42" s="193"/>
      <c r="E42" s="193"/>
      <c r="F42" s="193"/>
      <c r="G42" s="193"/>
      <c r="H42" s="33" t="s">
        <v>10</v>
      </c>
    </row>
    <row r="43" spans="1:8" x14ac:dyDescent="0.2">
      <c r="A43" s="34"/>
      <c r="B43" s="193"/>
      <c r="C43" s="193"/>
      <c r="D43" s="193"/>
      <c r="E43" s="193"/>
      <c r="F43" s="193"/>
      <c r="G43" s="193"/>
      <c r="H43" s="33" t="s">
        <v>10</v>
      </c>
    </row>
    <row r="44" spans="1:8" x14ac:dyDescent="0.2">
      <c r="A44" s="34"/>
      <c r="B44" s="193"/>
      <c r="C44" s="193"/>
      <c r="D44" s="193"/>
      <c r="E44" s="193"/>
      <c r="F44" s="193"/>
      <c r="G44" s="193"/>
      <c r="H44" s="33" t="s">
        <v>10</v>
      </c>
    </row>
    <row r="45" spans="1:8" ht="0.75" customHeight="1" x14ac:dyDescent="0.2">
      <c r="A45" s="34"/>
      <c r="B45" s="193"/>
      <c r="C45" s="193"/>
      <c r="D45" s="193"/>
      <c r="E45" s="193"/>
      <c r="F45" s="193"/>
      <c r="G45" s="193"/>
      <c r="H45" s="33" t="s">
        <v>10</v>
      </c>
    </row>
    <row r="46" spans="1:8" x14ac:dyDescent="0.2">
      <c r="B46" s="194"/>
      <c r="C46" s="194"/>
      <c r="D46" s="194"/>
      <c r="E46" s="194"/>
      <c r="F46" s="194"/>
      <c r="G46" s="194"/>
    </row>
    <row r="47" spans="1:8" x14ac:dyDescent="0.2">
      <c r="B47" s="194"/>
      <c r="C47" s="194"/>
      <c r="D47" s="194"/>
      <c r="E47" s="194"/>
      <c r="F47" s="194"/>
      <c r="G47" s="194"/>
    </row>
    <row r="48" spans="1:8" x14ac:dyDescent="0.2">
      <c r="B48" s="194"/>
      <c r="C48" s="194"/>
      <c r="D48" s="194"/>
      <c r="E48" s="194"/>
      <c r="F48" s="194"/>
      <c r="G48" s="194"/>
    </row>
    <row r="49" spans="2:7" x14ac:dyDescent="0.2">
      <c r="B49" s="194"/>
      <c r="C49" s="194"/>
      <c r="D49" s="194"/>
      <c r="E49" s="194"/>
      <c r="F49" s="194"/>
      <c r="G49" s="194"/>
    </row>
    <row r="50" spans="2:7" x14ac:dyDescent="0.2">
      <c r="B50" s="194"/>
      <c r="C50" s="194"/>
      <c r="D50" s="194"/>
      <c r="E50" s="194"/>
      <c r="F50" s="194"/>
      <c r="G50" s="194"/>
    </row>
    <row r="51" spans="2:7" x14ac:dyDescent="0.2">
      <c r="B51" s="194"/>
      <c r="C51" s="194"/>
      <c r="D51" s="194"/>
      <c r="E51" s="194"/>
      <c r="F51" s="194"/>
      <c r="G51" s="194"/>
    </row>
    <row r="52" spans="2:7" x14ac:dyDescent="0.2">
      <c r="B52" s="194"/>
      <c r="C52" s="194"/>
      <c r="D52" s="194"/>
      <c r="E52" s="194"/>
      <c r="F52" s="194"/>
      <c r="G52" s="194"/>
    </row>
    <row r="53" spans="2:7" x14ac:dyDescent="0.2">
      <c r="B53" s="194"/>
      <c r="C53" s="194"/>
      <c r="D53" s="194"/>
      <c r="E53" s="194"/>
      <c r="F53" s="194"/>
      <c r="G53" s="194"/>
    </row>
    <row r="54" spans="2:7" x14ac:dyDescent="0.2">
      <c r="B54" s="194"/>
      <c r="C54" s="194"/>
      <c r="D54" s="194"/>
      <c r="E54" s="194"/>
      <c r="F54" s="194"/>
      <c r="G54" s="194"/>
    </row>
    <row r="55" spans="2:7" x14ac:dyDescent="0.2">
      <c r="B55" s="194"/>
      <c r="C55" s="194"/>
      <c r="D55" s="194"/>
      <c r="E55" s="194"/>
      <c r="F55" s="194"/>
      <c r="G55" s="194"/>
    </row>
  </sheetData>
  <sheetProtection sheet="1" objects="1" scenarios="1"/>
  <mergeCells count="22">
    <mergeCell ref="B55:G55"/>
    <mergeCell ref="B46:G46"/>
    <mergeCell ref="B47:G47"/>
    <mergeCell ref="B48:G48"/>
    <mergeCell ref="B49:G49"/>
    <mergeCell ref="B50:G50"/>
    <mergeCell ref="B51:G51"/>
    <mergeCell ref="A23:B23"/>
    <mergeCell ref="F30:G30"/>
    <mergeCell ref="F31:G31"/>
    <mergeCell ref="F32:G32"/>
    <mergeCell ref="F33:G33"/>
    <mergeCell ref="F34:G34"/>
    <mergeCell ref="B37:G45"/>
    <mergeCell ref="B52:G52"/>
    <mergeCell ref="B53:G53"/>
    <mergeCell ref="B54:G54"/>
    <mergeCell ref="C8:E8"/>
    <mergeCell ref="C9:E9"/>
    <mergeCell ref="C10:E10"/>
    <mergeCell ref="C11:E11"/>
    <mergeCell ref="C12:E12"/>
  </mergeCells>
  <pageMargins left="0.25" right="0.25" top="0.75" bottom="0.75" header="0.3" footer="0.3"/>
  <pageSetup paperSize="9" orientation="portrait" horizontalDpi="300" verticalDpi="300" r:id="rId1"/>
  <headerFooter alignWithMargins="0">
    <oddFooter>&amp;L&amp;9Zpracováno programem &amp;"Arial CE,Tučné"BUILDpower,  © RTS, a.s.&amp;R&amp;"Arial,Obyčejné"Strana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workbookViewId="0">
      <selection activeCell="H30" sqref="G30:H30"/>
    </sheetView>
  </sheetViews>
  <sheetFormatPr defaultRowHeight="12.75" x14ac:dyDescent="0.2"/>
  <cols>
    <col min="1" max="1" width="3" style="33" customWidth="1"/>
    <col min="2" max="2" width="16.5703125" style="33" customWidth="1"/>
    <col min="3" max="3" width="5.7109375" style="33" customWidth="1"/>
    <col min="4" max="4" width="19.5703125" style="33" customWidth="1"/>
    <col min="5" max="5" width="11.28515625" style="33" customWidth="1"/>
    <col min="6" max="6" width="10.85546875" style="33" customWidth="1"/>
    <col min="7" max="7" width="11" style="33" customWidth="1"/>
    <col min="8" max="8" width="11.140625" style="33" customWidth="1"/>
    <col min="9" max="9" width="10.7109375" style="33" customWidth="1"/>
    <col min="10" max="16384" width="9.140625" style="33"/>
  </cols>
  <sheetData>
    <row r="1" spans="1:9" ht="13.5" thickTop="1" x14ac:dyDescent="0.2">
      <c r="A1" s="199" t="s">
        <v>89</v>
      </c>
      <c r="B1" s="200"/>
      <c r="C1" s="162" t="s">
        <v>54</v>
      </c>
      <c r="D1" s="160"/>
      <c r="E1" s="161"/>
      <c r="F1" s="160"/>
      <c r="G1" s="159" t="s">
        <v>88</v>
      </c>
      <c r="H1" s="158"/>
      <c r="I1" s="157"/>
    </row>
    <row r="2" spans="1:9" ht="13.5" thickBot="1" x14ac:dyDescent="0.25">
      <c r="A2" s="201" t="s">
        <v>87</v>
      </c>
      <c r="B2" s="202"/>
      <c r="C2" s="156" t="s">
        <v>86</v>
      </c>
      <c r="D2" s="154"/>
      <c r="E2" s="155"/>
      <c r="F2" s="154"/>
      <c r="G2" s="203"/>
      <c r="H2" s="204"/>
      <c r="I2" s="205"/>
    </row>
    <row r="3" spans="1:9" ht="13.5" thickTop="1" x14ac:dyDescent="0.2">
      <c r="A3" s="55"/>
      <c r="B3" s="55"/>
      <c r="C3" s="55"/>
      <c r="D3" s="55"/>
      <c r="E3" s="55"/>
      <c r="F3" s="48"/>
      <c r="G3" s="55"/>
      <c r="H3" s="55"/>
      <c r="I3" s="55"/>
    </row>
    <row r="4" spans="1:9" ht="19.5" customHeight="1" x14ac:dyDescent="0.25">
      <c r="A4" s="153" t="s">
        <v>85</v>
      </c>
      <c r="B4" s="134"/>
      <c r="C4" s="134"/>
      <c r="D4" s="134"/>
      <c r="E4" s="152"/>
      <c r="F4" s="134"/>
      <c r="G4" s="134"/>
      <c r="H4" s="134"/>
      <c r="I4" s="134"/>
    </row>
    <row r="5" spans="1:9" ht="13.5" thickBot="1" x14ac:dyDescent="0.25">
      <c r="A5" s="55"/>
      <c r="B5" s="55"/>
      <c r="C5" s="55"/>
      <c r="D5" s="55"/>
      <c r="E5" s="55"/>
      <c r="F5" s="55"/>
      <c r="G5" s="55"/>
      <c r="H5" s="55"/>
      <c r="I5" s="55"/>
    </row>
    <row r="6" spans="1:9" s="83" customFormat="1" ht="13.5" thickBot="1" x14ac:dyDescent="0.25">
      <c r="A6" s="151"/>
      <c r="B6" s="150" t="s">
        <v>84</v>
      </c>
      <c r="C6" s="150"/>
      <c r="D6" s="149"/>
      <c r="E6" s="148" t="s">
        <v>83</v>
      </c>
      <c r="F6" s="147" t="s">
        <v>82</v>
      </c>
      <c r="G6" s="147" t="s">
        <v>81</v>
      </c>
      <c r="H6" s="147" t="s">
        <v>80</v>
      </c>
      <c r="I6" s="146" t="s">
        <v>26</v>
      </c>
    </row>
    <row r="7" spans="1:9" s="83" customFormat="1" x14ac:dyDescent="0.2">
      <c r="A7" s="145"/>
      <c r="B7" s="144" t="s">
        <v>79</v>
      </c>
      <c r="C7" s="48"/>
      <c r="D7" s="143"/>
      <c r="E7" s="142">
        <v>0</v>
      </c>
      <c r="F7" s="142">
        <v>0</v>
      </c>
      <c r="G7" s="142">
        <f>'SO 01 - osvětlení zakázaného p'!G8</f>
        <v>0</v>
      </c>
      <c r="H7" s="142">
        <v>0</v>
      </c>
      <c r="I7" s="142">
        <v>0</v>
      </c>
    </row>
    <row r="8" spans="1:9" s="83" customFormat="1" x14ac:dyDescent="0.2">
      <c r="A8" s="145"/>
      <c r="B8" s="144" t="s">
        <v>78</v>
      </c>
      <c r="C8" s="48"/>
      <c r="D8" s="143"/>
      <c r="E8" s="142">
        <v>0</v>
      </c>
      <c r="F8" s="142">
        <v>0</v>
      </c>
      <c r="G8" s="142">
        <f>'SO 01 - osvětlení zakázaného p'!G11</f>
        <v>0</v>
      </c>
      <c r="H8" s="142">
        <v>0</v>
      </c>
      <c r="I8" s="142">
        <v>0</v>
      </c>
    </row>
    <row r="9" spans="1:9" s="83" customFormat="1" x14ac:dyDescent="0.2">
      <c r="A9" s="145"/>
      <c r="B9" s="144" t="s">
        <v>77</v>
      </c>
      <c r="C9" s="48"/>
      <c r="D9" s="143"/>
      <c r="E9" s="142">
        <v>0</v>
      </c>
      <c r="F9" s="142">
        <v>0</v>
      </c>
      <c r="G9" s="142">
        <f>'SO 01 - osvětlení zakázaného p'!G14</f>
        <v>0</v>
      </c>
      <c r="H9" s="142">
        <v>0</v>
      </c>
      <c r="I9" s="142">
        <v>0</v>
      </c>
    </row>
    <row r="10" spans="1:9" s="83" customFormat="1" x14ac:dyDescent="0.2">
      <c r="A10" s="145"/>
      <c r="B10" s="144" t="s">
        <v>76</v>
      </c>
      <c r="C10" s="48"/>
      <c r="D10" s="143"/>
      <c r="E10" s="142">
        <v>0</v>
      </c>
      <c r="F10" s="142">
        <v>0</v>
      </c>
      <c r="G10" s="142">
        <f>'SO 01 - osvětlení zakázaného p'!G18</f>
        <v>0</v>
      </c>
      <c r="H10" s="142">
        <v>0</v>
      </c>
      <c r="I10" s="142">
        <v>0</v>
      </c>
    </row>
    <row r="11" spans="1:9" s="83" customFormat="1" x14ac:dyDescent="0.2">
      <c r="A11" s="145"/>
      <c r="B11" s="144" t="s">
        <v>75</v>
      </c>
      <c r="C11" s="48"/>
      <c r="D11" s="143"/>
      <c r="E11" s="142">
        <v>0</v>
      </c>
      <c r="F11" s="142">
        <v>0</v>
      </c>
      <c r="G11" s="142">
        <f>'SO 01 - osvětlení zakázaného p'!G21</f>
        <v>0</v>
      </c>
      <c r="H11" s="142">
        <v>0</v>
      </c>
      <c r="I11" s="142">
        <v>0</v>
      </c>
    </row>
    <row r="12" spans="1:9" s="83" customFormat="1" x14ac:dyDescent="0.2">
      <c r="A12" s="145"/>
      <c r="B12" s="144" t="s">
        <v>74</v>
      </c>
      <c r="C12" s="48"/>
      <c r="D12" s="143"/>
      <c r="E12" s="142">
        <v>0</v>
      </c>
      <c r="F12" s="142">
        <v>0</v>
      </c>
      <c r="G12" s="142">
        <f>'SO 01 - osvětlení zakázaného p'!G25</f>
        <v>0</v>
      </c>
      <c r="H12" s="142">
        <v>0</v>
      </c>
      <c r="I12" s="142">
        <v>0</v>
      </c>
    </row>
    <row r="13" spans="1:9" s="83" customFormat="1" x14ac:dyDescent="0.2">
      <c r="A13" s="145"/>
      <c r="B13" s="144" t="s">
        <v>73</v>
      </c>
      <c r="C13" s="48"/>
      <c r="D13" s="143"/>
      <c r="E13" s="142">
        <v>0</v>
      </c>
      <c r="F13" s="142">
        <v>0</v>
      </c>
      <c r="G13" s="142">
        <f>'SO 01 - osvětlení zakázaného p'!G29</f>
        <v>0</v>
      </c>
      <c r="H13" s="142">
        <v>0</v>
      </c>
      <c r="I13" s="142">
        <v>0</v>
      </c>
    </row>
    <row r="14" spans="1:9" s="83" customFormat="1" x14ac:dyDescent="0.2">
      <c r="A14" s="145"/>
      <c r="B14" s="144" t="s">
        <v>72</v>
      </c>
      <c r="C14" s="48"/>
      <c r="D14" s="143"/>
      <c r="E14" s="142">
        <v>0</v>
      </c>
      <c r="F14" s="142">
        <v>0</v>
      </c>
      <c r="G14" s="142">
        <f>'SO 01 - osvětlení zakázaného p'!G33</f>
        <v>0</v>
      </c>
      <c r="H14" s="142">
        <v>0</v>
      </c>
      <c r="I14" s="142">
        <v>0</v>
      </c>
    </row>
    <row r="15" spans="1:9" s="83" customFormat="1" x14ac:dyDescent="0.2">
      <c r="A15" s="145"/>
      <c r="B15" s="144" t="s">
        <v>71</v>
      </c>
      <c r="C15" s="48"/>
      <c r="D15" s="143"/>
      <c r="E15" s="142">
        <v>0</v>
      </c>
      <c r="F15" s="142">
        <v>0</v>
      </c>
      <c r="G15" s="142">
        <f>'SO 01 - osvětlení zakázaného p'!G39</f>
        <v>0</v>
      </c>
      <c r="H15" s="142">
        <v>0</v>
      </c>
      <c r="I15" s="142">
        <v>0</v>
      </c>
    </row>
    <row r="16" spans="1:9" s="83" customFormat="1" x14ac:dyDescent="0.2">
      <c r="A16" s="145"/>
      <c r="B16" s="144" t="s">
        <v>70</v>
      </c>
      <c r="C16" s="48"/>
      <c r="D16" s="143"/>
      <c r="E16" s="142">
        <v>0</v>
      </c>
      <c r="F16" s="142">
        <v>0</v>
      </c>
      <c r="G16" s="142">
        <v>0</v>
      </c>
      <c r="H16" s="142">
        <f>'SO 01 - osvětlení zakázaného p'!G46</f>
        <v>0</v>
      </c>
      <c r="I16" s="142">
        <v>0</v>
      </c>
    </row>
    <row r="17" spans="1:11" s="83" customFormat="1" x14ac:dyDescent="0.2">
      <c r="A17" s="145"/>
      <c r="B17" s="144" t="s">
        <v>69</v>
      </c>
      <c r="C17" s="48"/>
      <c r="D17" s="143"/>
      <c r="E17" s="142">
        <v>0</v>
      </c>
      <c r="F17" s="142">
        <v>0</v>
      </c>
      <c r="G17" s="142">
        <v>0</v>
      </c>
      <c r="H17" s="142">
        <v>0</v>
      </c>
      <c r="I17" s="142">
        <f>'SO 01 - osvětlení zakázaného p'!G58</f>
        <v>0</v>
      </c>
    </row>
    <row r="18" spans="1:11" s="83" customFormat="1" x14ac:dyDescent="0.2">
      <c r="A18" s="145"/>
      <c r="B18" s="144" t="s">
        <v>68</v>
      </c>
      <c r="C18" s="48"/>
      <c r="D18" s="143"/>
      <c r="E18" s="142">
        <v>0</v>
      </c>
      <c r="F18" s="142">
        <v>0</v>
      </c>
      <c r="G18" s="142">
        <v>0</v>
      </c>
      <c r="H18" s="142">
        <f>'SO 01 - osvětlení zakázaného p'!G64</f>
        <v>0</v>
      </c>
      <c r="I18" s="142">
        <v>0</v>
      </c>
    </row>
    <row r="19" spans="1:11" s="83" customFormat="1" x14ac:dyDescent="0.2">
      <c r="A19" s="145"/>
      <c r="B19" s="144" t="s">
        <v>67</v>
      </c>
      <c r="C19" s="48"/>
      <c r="D19" s="143"/>
      <c r="E19" s="142">
        <v>0</v>
      </c>
      <c r="F19" s="142">
        <v>0</v>
      </c>
      <c r="G19" s="142">
        <v>0</v>
      </c>
      <c r="H19" s="142">
        <f>'SO 01 - osvětlení zakázaného p'!G70</f>
        <v>0</v>
      </c>
      <c r="I19" s="142">
        <v>0</v>
      </c>
    </row>
    <row r="20" spans="1:11" s="83" customFormat="1" ht="13.5" thickBot="1" x14ac:dyDescent="0.25">
      <c r="A20" s="145"/>
      <c r="B20" s="144" t="s">
        <v>66</v>
      </c>
      <c r="C20" s="48"/>
      <c r="D20" s="143"/>
      <c r="E20" s="142">
        <v>0</v>
      </c>
      <c r="F20" s="142">
        <v>0</v>
      </c>
      <c r="G20" s="142">
        <v>0</v>
      </c>
      <c r="H20" s="142">
        <f>'SO 01 - osvětlení zakázaného p'!G81</f>
        <v>0</v>
      </c>
      <c r="I20" s="142">
        <v>0</v>
      </c>
    </row>
    <row r="21" spans="1:11" s="133" customFormat="1" ht="13.5" thickBot="1" x14ac:dyDescent="0.25">
      <c r="A21" s="141"/>
      <c r="B21" s="140" t="s">
        <v>65</v>
      </c>
      <c r="C21" s="140"/>
      <c r="D21" s="139"/>
      <c r="E21" s="138">
        <f>SUM(E7:E20)</f>
        <v>0</v>
      </c>
      <c r="F21" s="137">
        <f>SUM(F7:F20)</f>
        <v>0</v>
      </c>
      <c r="G21" s="137">
        <f>SUM(G7:G20)</f>
        <v>0</v>
      </c>
      <c r="H21" s="137">
        <f>SUM(H7:H20)</f>
        <v>0</v>
      </c>
      <c r="I21" s="136">
        <f>SUM(I7:I20)</f>
        <v>0</v>
      </c>
      <c r="K21" s="135"/>
    </row>
    <row r="22" spans="1:11" x14ac:dyDescent="0.2">
      <c r="A22" s="48"/>
      <c r="B22" s="48"/>
      <c r="C22" s="48"/>
      <c r="D22" s="48"/>
      <c r="E22" s="48"/>
      <c r="F22" s="48"/>
      <c r="G22" s="48"/>
      <c r="H22" s="48"/>
      <c r="I22" s="48"/>
    </row>
    <row r="24" spans="1:11" x14ac:dyDescent="0.2">
      <c r="B24" s="133"/>
      <c r="F24" s="132"/>
      <c r="G24" s="131"/>
      <c r="H24" s="131"/>
      <c r="I24" s="130"/>
    </row>
    <row r="25" spans="1:11" x14ac:dyDescent="0.2">
      <c r="F25" s="132"/>
      <c r="G25" s="131"/>
      <c r="H25" s="131"/>
      <c r="I25" s="130"/>
    </row>
    <row r="26" spans="1:11" x14ac:dyDescent="0.2">
      <c r="F26" s="132"/>
      <c r="G26" s="131"/>
      <c r="H26" s="131"/>
      <c r="I26" s="130"/>
    </row>
    <row r="27" spans="1:11" x14ac:dyDescent="0.2">
      <c r="F27" s="132"/>
      <c r="G27" s="131"/>
      <c r="H27" s="131"/>
      <c r="I27" s="130"/>
    </row>
    <row r="28" spans="1:11" x14ac:dyDescent="0.2">
      <c r="F28" s="132"/>
      <c r="G28" s="131"/>
      <c r="H28" s="131"/>
      <c r="I28" s="130"/>
    </row>
    <row r="29" spans="1:11" x14ac:dyDescent="0.2">
      <c r="F29" s="132"/>
      <c r="G29" s="131"/>
      <c r="H29" s="131"/>
      <c r="I29" s="130"/>
    </row>
    <row r="30" spans="1:11" x14ac:dyDescent="0.2">
      <c r="F30" s="132"/>
      <c r="G30" s="131"/>
      <c r="H30" s="131"/>
      <c r="I30" s="130"/>
    </row>
    <row r="31" spans="1:11" x14ac:dyDescent="0.2">
      <c r="F31" s="132"/>
      <c r="G31" s="131"/>
      <c r="H31" s="131"/>
      <c r="I31" s="130"/>
    </row>
    <row r="32" spans="1:11" x14ac:dyDescent="0.2">
      <c r="F32" s="132"/>
      <c r="G32" s="131"/>
      <c r="H32" s="131"/>
      <c r="I32" s="130"/>
    </row>
    <row r="33" spans="6:9" x14ac:dyDescent="0.2">
      <c r="F33" s="132"/>
      <c r="G33" s="131"/>
      <c r="H33" s="131"/>
      <c r="I33" s="130"/>
    </row>
    <row r="34" spans="6:9" x14ac:dyDescent="0.2">
      <c r="F34" s="132"/>
      <c r="G34" s="131"/>
      <c r="H34" s="131"/>
      <c r="I34" s="130"/>
    </row>
    <row r="35" spans="6:9" x14ac:dyDescent="0.2">
      <c r="F35" s="132"/>
      <c r="G35" s="131"/>
      <c r="H35" s="131"/>
      <c r="I35" s="130"/>
    </row>
    <row r="36" spans="6:9" x14ac:dyDescent="0.2">
      <c r="F36" s="132"/>
      <c r="G36" s="131"/>
      <c r="H36" s="131"/>
      <c r="I36" s="130"/>
    </row>
    <row r="37" spans="6:9" x14ac:dyDescent="0.2">
      <c r="F37" s="132"/>
      <c r="G37" s="131"/>
      <c r="H37" s="131"/>
      <c r="I37" s="130"/>
    </row>
    <row r="38" spans="6:9" x14ac:dyDescent="0.2">
      <c r="F38" s="132"/>
      <c r="G38" s="131"/>
      <c r="H38" s="131"/>
      <c r="I38" s="130"/>
    </row>
    <row r="39" spans="6:9" x14ac:dyDescent="0.2">
      <c r="F39" s="132"/>
      <c r="G39" s="131"/>
      <c r="H39" s="131"/>
      <c r="I39" s="130"/>
    </row>
    <row r="40" spans="6:9" x14ac:dyDescent="0.2">
      <c r="F40" s="132"/>
      <c r="G40" s="131"/>
      <c r="H40" s="131"/>
      <c r="I40" s="130"/>
    </row>
    <row r="41" spans="6:9" x14ac:dyDescent="0.2">
      <c r="F41" s="132"/>
      <c r="G41" s="131"/>
      <c r="H41" s="131"/>
      <c r="I41" s="130"/>
    </row>
    <row r="42" spans="6:9" x14ac:dyDescent="0.2">
      <c r="F42" s="132"/>
      <c r="G42" s="131"/>
      <c r="H42" s="131"/>
      <c r="I42" s="130"/>
    </row>
    <row r="43" spans="6:9" x14ac:dyDescent="0.2">
      <c r="F43" s="132"/>
      <c r="G43" s="131"/>
      <c r="H43" s="131"/>
      <c r="I43" s="130"/>
    </row>
    <row r="44" spans="6:9" x14ac:dyDescent="0.2">
      <c r="F44" s="132"/>
      <c r="G44" s="131"/>
      <c r="H44" s="131"/>
      <c r="I44" s="130"/>
    </row>
    <row r="45" spans="6:9" x14ac:dyDescent="0.2">
      <c r="F45" s="132"/>
      <c r="G45" s="131"/>
      <c r="H45" s="131"/>
      <c r="I45" s="130"/>
    </row>
    <row r="46" spans="6:9" x14ac:dyDescent="0.2">
      <c r="F46" s="132"/>
      <c r="G46" s="131"/>
      <c r="H46" s="131"/>
      <c r="I46" s="130"/>
    </row>
    <row r="47" spans="6:9" x14ac:dyDescent="0.2">
      <c r="F47" s="132"/>
      <c r="G47" s="131"/>
      <c r="H47" s="131"/>
      <c r="I47" s="130"/>
    </row>
    <row r="48" spans="6:9" x14ac:dyDescent="0.2">
      <c r="F48" s="132"/>
      <c r="G48" s="131"/>
      <c r="H48" s="131"/>
      <c r="I48" s="130"/>
    </row>
    <row r="49" spans="6:9" x14ac:dyDescent="0.2">
      <c r="F49" s="132"/>
      <c r="G49" s="131"/>
      <c r="H49" s="131"/>
      <c r="I49" s="130"/>
    </row>
    <row r="50" spans="6:9" x14ac:dyDescent="0.2">
      <c r="F50" s="132"/>
      <c r="G50" s="131"/>
      <c r="H50" s="131"/>
      <c r="I50" s="130"/>
    </row>
    <row r="51" spans="6:9" x14ac:dyDescent="0.2">
      <c r="F51" s="132"/>
      <c r="G51" s="131"/>
      <c r="H51" s="131"/>
      <c r="I51" s="130"/>
    </row>
    <row r="52" spans="6:9" x14ac:dyDescent="0.2">
      <c r="F52" s="132"/>
      <c r="G52" s="131"/>
      <c r="H52" s="131"/>
      <c r="I52" s="130"/>
    </row>
    <row r="53" spans="6:9" x14ac:dyDescent="0.2">
      <c r="F53" s="132"/>
      <c r="G53" s="131"/>
      <c r="H53" s="131"/>
      <c r="I53" s="130"/>
    </row>
    <row r="54" spans="6:9" x14ac:dyDescent="0.2">
      <c r="F54" s="132"/>
      <c r="G54" s="131"/>
      <c r="H54" s="131"/>
      <c r="I54" s="130"/>
    </row>
    <row r="55" spans="6:9" x14ac:dyDescent="0.2">
      <c r="F55" s="132"/>
      <c r="G55" s="131"/>
      <c r="H55" s="131"/>
      <c r="I55" s="130"/>
    </row>
    <row r="56" spans="6:9" x14ac:dyDescent="0.2">
      <c r="F56" s="132"/>
      <c r="G56" s="131"/>
      <c r="H56" s="131"/>
      <c r="I56" s="130"/>
    </row>
    <row r="57" spans="6:9" x14ac:dyDescent="0.2">
      <c r="F57" s="132"/>
      <c r="G57" s="131"/>
      <c r="H57" s="131"/>
      <c r="I57" s="130"/>
    </row>
    <row r="58" spans="6:9" x14ac:dyDescent="0.2">
      <c r="F58" s="132"/>
      <c r="G58" s="131"/>
      <c r="H58" s="131"/>
      <c r="I58" s="130"/>
    </row>
    <row r="59" spans="6:9" x14ac:dyDescent="0.2">
      <c r="F59" s="132"/>
      <c r="G59" s="131"/>
      <c r="H59" s="131"/>
      <c r="I59" s="130"/>
    </row>
    <row r="60" spans="6:9" x14ac:dyDescent="0.2">
      <c r="F60" s="132"/>
      <c r="G60" s="131"/>
      <c r="H60" s="131"/>
      <c r="I60" s="130"/>
    </row>
    <row r="61" spans="6:9" x14ac:dyDescent="0.2">
      <c r="F61" s="132"/>
      <c r="G61" s="131"/>
      <c r="H61" s="131"/>
      <c r="I61" s="130"/>
    </row>
    <row r="62" spans="6:9" x14ac:dyDescent="0.2">
      <c r="F62" s="132"/>
      <c r="G62" s="131"/>
      <c r="H62" s="131"/>
      <c r="I62" s="130"/>
    </row>
    <row r="63" spans="6:9" x14ac:dyDescent="0.2">
      <c r="F63" s="132"/>
      <c r="G63" s="131"/>
      <c r="H63" s="131"/>
      <c r="I63" s="130"/>
    </row>
    <row r="64" spans="6:9" x14ac:dyDescent="0.2">
      <c r="F64" s="132"/>
      <c r="G64" s="131"/>
      <c r="H64" s="131"/>
      <c r="I64" s="130"/>
    </row>
    <row r="65" spans="6:9" x14ac:dyDescent="0.2">
      <c r="F65" s="132"/>
      <c r="G65" s="131"/>
      <c r="H65" s="131"/>
      <c r="I65" s="130"/>
    </row>
    <row r="66" spans="6:9" x14ac:dyDescent="0.2">
      <c r="F66" s="132"/>
      <c r="G66" s="131"/>
      <c r="H66" s="131"/>
      <c r="I66" s="130"/>
    </row>
    <row r="67" spans="6:9" x14ac:dyDescent="0.2">
      <c r="F67" s="132"/>
      <c r="G67" s="131"/>
      <c r="H67" s="131"/>
      <c r="I67" s="130"/>
    </row>
    <row r="68" spans="6:9" x14ac:dyDescent="0.2">
      <c r="F68" s="132"/>
      <c r="G68" s="131"/>
      <c r="H68" s="131"/>
      <c r="I68" s="130"/>
    </row>
    <row r="69" spans="6:9" x14ac:dyDescent="0.2">
      <c r="F69" s="132"/>
      <c r="G69" s="131"/>
      <c r="H69" s="131"/>
      <c r="I69" s="130"/>
    </row>
    <row r="70" spans="6:9" x14ac:dyDescent="0.2">
      <c r="F70" s="132"/>
      <c r="G70" s="131"/>
      <c r="H70" s="131"/>
      <c r="I70" s="130"/>
    </row>
    <row r="71" spans="6:9" x14ac:dyDescent="0.2">
      <c r="F71" s="132"/>
      <c r="G71" s="131"/>
      <c r="H71" s="131"/>
      <c r="I71" s="130"/>
    </row>
    <row r="72" spans="6:9" x14ac:dyDescent="0.2">
      <c r="F72" s="132"/>
      <c r="G72" s="131"/>
      <c r="H72" s="131"/>
      <c r="I72" s="130"/>
    </row>
    <row r="73" spans="6:9" x14ac:dyDescent="0.2">
      <c r="F73" s="132"/>
      <c r="G73" s="131"/>
      <c r="H73" s="131"/>
      <c r="I73" s="130"/>
    </row>
  </sheetData>
  <sheetProtection sheet="1" objects="1" scenarios="1"/>
  <mergeCells count="3">
    <mergeCell ref="A1:B1"/>
    <mergeCell ref="A2:B2"/>
    <mergeCell ref="G2:I2"/>
  </mergeCells>
  <pageMargins left="0.25" right="0.25" top="0.75" bottom="0.75" header="0.3" footer="0.3"/>
  <pageSetup paperSize="9" orientation="portrait" horizontalDpi="300" verticalDpi="300" r:id="rId1"/>
  <headerFooter alignWithMargins="0">
    <oddFooter>&amp;L&amp;9Zpracováno programem &amp;"Arial CE,Tučné"BUILDpower,  © RTS, a.s.&amp;R&amp;"Arial,Obyčejné"Strana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8"/>
  <sheetViews>
    <sheetView showGridLines="0" zoomScale="85" zoomScaleNormal="85" workbookViewId="0">
      <selection activeCell="F32" sqref="F32"/>
    </sheetView>
  </sheetViews>
  <sheetFormatPr defaultRowHeight="14.25" x14ac:dyDescent="0.2"/>
  <cols>
    <col min="1" max="1" width="4.85546875" style="163" customWidth="1"/>
    <col min="2" max="2" width="10.7109375" style="163" customWidth="1"/>
    <col min="3" max="3" width="38.85546875" style="163" customWidth="1"/>
    <col min="4" max="4" width="4.5703125" style="163" customWidth="1"/>
    <col min="5" max="5" width="7.85546875" style="163" customWidth="1"/>
    <col min="6" max="6" width="11.42578125" style="220" customWidth="1"/>
    <col min="7" max="7" width="16.85546875" style="163" customWidth="1"/>
    <col min="8" max="9" width="1.7109375" style="163" customWidth="1"/>
    <col min="10" max="10" width="5.7109375" style="163" customWidth="1"/>
    <col min="11" max="11" width="9" style="163" bestFit="1" customWidth="1"/>
    <col min="12" max="16384" width="9.140625" style="163"/>
  </cols>
  <sheetData>
    <row r="1" spans="1:11" ht="24.95" customHeight="1" x14ac:dyDescent="0.2">
      <c r="A1" s="206">
        <v>14871</v>
      </c>
      <c r="B1" s="206"/>
      <c r="C1" s="206" t="s">
        <v>173</v>
      </c>
      <c r="D1" s="206"/>
      <c r="E1" s="206"/>
      <c r="F1" s="218"/>
      <c r="G1" s="206"/>
      <c r="H1" s="164"/>
      <c r="I1" s="164"/>
      <c r="J1" s="164"/>
      <c r="K1" s="164"/>
    </row>
    <row r="2" spans="1:11" ht="24.95" customHeight="1" x14ac:dyDescent="0.2">
      <c r="A2" s="207" t="s">
        <v>172</v>
      </c>
      <c r="B2" s="207"/>
      <c r="C2" s="208" t="s">
        <v>171</v>
      </c>
      <c r="D2" s="208"/>
      <c r="E2" s="208"/>
      <c r="F2" s="208"/>
      <c r="G2" s="208"/>
      <c r="H2" s="164"/>
      <c r="I2" s="164"/>
      <c r="J2" s="164"/>
      <c r="K2" s="164"/>
    </row>
    <row r="3" spans="1:11" ht="15" x14ac:dyDescent="0.2">
      <c r="A3" s="164"/>
      <c r="B3" s="164"/>
      <c r="C3" s="164"/>
      <c r="D3" s="164"/>
      <c r="E3" s="164"/>
      <c r="F3" s="164"/>
      <c r="G3" s="164"/>
      <c r="H3" s="164"/>
      <c r="I3" s="164"/>
      <c r="J3" s="164"/>
      <c r="K3" s="164"/>
    </row>
    <row r="4" spans="1:11" ht="15" x14ac:dyDescent="0.2">
      <c r="A4" s="209"/>
      <c r="B4" s="210"/>
      <c r="C4" s="210" t="s">
        <v>77</v>
      </c>
      <c r="D4" s="210"/>
      <c r="E4" s="210"/>
      <c r="F4" s="210"/>
      <c r="G4" s="211"/>
      <c r="H4" s="164"/>
      <c r="I4" s="164"/>
      <c r="J4" s="164"/>
      <c r="K4" s="164"/>
    </row>
    <row r="5" spans="1:11" ht="15" x14ac:dyDescent="0.2">
      <c r="A5" s="175" t="s">
        <v>148</v>
      </c>
      <c r="B5" s="175" t="s">
        <v>147</v>
      </c>
      <c r="C5" s="175" t="s">
        <v>146</v>
      </c>
      <c r="D5" s="175" t="s">
        <v>145</v>
      </c>
      <c r="E5" s="175" t="s">
        <v>144</v>
      </c>
      <c r="F5" s="175" t="s">
        <v>143</v>
      </c>
      <c r="G5" s="175" t="s">
        <v>142</v>
      </c>
      <c r="H5" s="164"/>
      <c r="I5" s="164"/>
      <c r="J5" s="164"/>
      <c r="K5" s="164"/>
    </row>
    <row r="6" spans="1:11" ht="15" x14ac:dyDescent="0.2">
      <c r="A6" s="212"/>
      <c r="B6" s="212"/>
      <c r="C6" s="213" t="s">
        <v>79</v>
      </c>
      <c r="D6" s="213"/>
      <c r="E6" s="213"/>
      <c r="F6" s="213"/>
      <c r="G6" s="213"/>
      <c r="H6" s="164"/>
      <c r="I6" s="164"/>
      <c r="J6" s="164"/>
      <c r="K6" s="164"/>
    </row>
    <row r="7" spans="1:11" ht="15" x14ac:dyDescent="0.2">
      <c r="A7" s="172">
        <v>1</v>
      </c>
      <c r="B7" s="173"/>
      <c r="C7" s="173" t="s">
        <v>170</v>
      </c>
      <c r="D7" s="172" t="s">
        <v>117</v>
      </c>
      <c r="E7" s="171">
        <v>10</v>
      </c>
      <c r="F7" s="219">
        <v>0</v>
      </c>
      <c r="G7" s="170">
        <f>F7*E7</f>
        <v>0</v>
      </c>
      <c r="H7" s="164"/>
      <c r="I7" s="164"/>
    </row>
    <row r="8" spans="1:11" ht="15" x14ac:dyDescent="0.2">
      <c r="A8" s="169"/>
      <c r="B8" s="169" t="s">
        <v>92</v>
      </c>
      <c r="C8" s="214" t="s">
        <v>79</v>
      </c>
      <c r="D8" s="215"/>
      <c r="E8" s="215"/>
      <c r="F8" s="215"/>
      <c r="G8" s="168">
        <f>SUM(G7:G7)</f>
        <v>0</v>
      </c>
      <c r="H8" s="164"/>
      <c r="I8" s="164"/>
      <c r="J8" s="164"/>
      <c r="K8" s="164"/>
    </row>
    <row r="9" spans="1:11" ht="15" x14ac:dyDescent="0.2">
      <c r="A9" s="212"/>
      <c r="B9" s="212"/>
      <c r="C9" s="213" t="s">
        <v>78</v>
      </c>
      <c r="D9" s="213"/>
      <c r="E9" s="213"/>
      <c r="F9" s="213"/>
      <c r="G9" s="213"/>
      <c r="H9" s="164"/>
      <c r="I9" s="164"/>
      <c r="J9" s="164"/>
      <c r="K9" s="164"/>
    </row>
    <row r="10" spans="1:11" ht="15" x14ac:dyDescent="0.2">
      <c r="A10" s="172">
        <v>2</v>
      </c>
      <c r="B10" s="173" t="s">
        <v>169</v>
      </c>
      <c r="C10" s="173" t="s">
        <v>168</v>
      </c>
      <c r="D10" s="172" t="s">
        <v>117</v>
      </c>
      <c r="E10" s="171">
        <v>400</v>
      </c>
      <c r="F10" s="219">
        <v>0</v>
      </c>
      <c r="G10" s="170">
        <f>F10*E10</f>
        <v>0</v>
      </c>
      <c r="H10" s="164"/>
      <c r="I10" s="164"/>
    </row>
    <row r="11" spans="1:11" ht="15" x14ac:dyDescent="0.2">
      <c r="A11" s="169"/>
      <c r="B11" s="169" t="s">
        <v>92</v>
      </c>
      <c r="C11" s="214" t="s">
        <v>78</v>
      </c>
      <c r="D11" s="215"/>
      <c r="E11" s="215"/>
      <c r="F11" s="215"/>
      <c r="G11" s="168">
        <f>SUM(G10:G10)</f>
        <v>0</v>
      </c>
      <c r="H11" s="164"/>
      <c r="I11" s="164"/>
      <c r="J11" s="164"/>
      <c r="K11" s="164"/>
    </row>
    <row r="12" spans="1:11" ht="15" x14ac:dyDescent="0.2">
      <c r="A12" s="212"/>
      <c r="B12" s="212"/>
      <c r="C12" s="213" t="s">
        <v>77</v>
      </c>
      <c r="D12" s="213"/>
      <c r="E12" s="213"/>
      <c r="F12" s="213"/>
      <c r="G12" s="213"/>
      <c r="H12" s="164"/>
      <c r="I12" s="164"/>
      <c r="J12" s="164"/>
      <c r="K12" s="164"/>
    </row>
    <row r="13" spans="1:11" ht="21" x14ac:dyDescent="0.2">
      <c r="A13" s="172">
        <v>3</v>
      </c>
      <c r="B13" s="173"/>
      <c r="C13" s="173" t="s">
        <v>167</v>
      </c>
      <c r="D13" s="172" t="s">
        <v>117</v>
      </c>
      <c r="E13" s="171">
        <v>75</v>
      </c>
      <c r="F13" s="219">
        <v>0</v>
      </c>
      <c r="G13" s="170">
        <f>F13*E13</f>
        <v>0</v>
      </c>
      <c r="H13" s="164"/>
      <c r="I13" s="164"/>
    </row>
    <row r="14" spans="1:11" ht="15" x14ac:dyDescent="0.2">
      <c r="A14" s="169"/>
      <c r="B14" s="169" t="s">
        <v>92</v>
      </c>
      <c r="C14" s="214" t="s">
        <v>77</v>
      </c>
      <c r="D14" s="215"/>
      <c r="E14" s="215"/>
      <c r="F14" s="215"/>
      <c r="G14" s="168">
        <f>SUM(G13:G13)</f>
        <v>0</v>
      </c>
      <c r="H14" s="164"/>
      <c r="I14" s="164"/>
      <c r="J14" s="164"/>
      <c r="K14" s="164"/>
    </row>
    <row r="15" spans="1:11" ht="15" x14ac:dyDescent="0.2">
      <c r="A15" s="212"/>
      <c r="B15" s="212"/>
      <c r="C15" s="213" t="s">
        <v>164</v>
      </c>
      <c r="D15" s="213"/>
      <c r="E15" s="213"/>
      <c r="F15" s="213"/>
      <c r="G15" s="213"/>
      <c r="H15" s="164"/>
      <c r="I15" s="164"/>
      <c r="J15" s="164"/>
      <c r="K15" s="164"/>
    </row>
    <row r="16" spans="1:11" ht="15" x14ac:dyDescent="0.2">
      <c r="A16" s="172">
        <v>4</v>
      </c>
      <c r="B16" s="173"/>
      <c r="C16" s="173" t="s">
        <v>166</v>
      </c>
      <c r="D16" s="172" t="s">
        <v>96</v>
      </c>
      <c r="E16" s="171">
        <v>60</v>
      </c>
      <c r="F16" s="219">
        <v>0</v>
      </c>
      <c r="G16" s="170">
        <f>F16*E16</f>
        <v>0</v>
      </c>
      <c r="H16" s="164"/>
      <c r="I16" s="164"/>
    </row>
    <row r="17" spans="1:11" ht="15" x14ac:dyDescent="0.2">
      <c r="A17" s="172">
        <v>5</v>
      </c>
      <c r="B17" s="173"/>
      <c r="C17" s="173" t="s">
        <v>165</v>
      </c>
      <c r="D17" s="172" t="s">
        <v>96</v>
      </c>
      <c r="E17" s="171">
        <v>3640</v>
      </c>
      <c r="F17" s="219">
        <v>0</v>
      </c>
      <c r="G17" s="170">
        <f>F17*E17</f>
        <v>0</v>
      </c>
      <c r="H17" s="164"/>
      <c r="I17" s="164"/>
    </row>
    <row r="18" spans="1:11" ht="15" x14ac:dyDescent="0.2">
      <c r="A18" s="169"/>
      <c r="B18" s="169" t="s">
        <v>92</v>
      </c>
      <c r="C18" s="214" t="s">
        <v>164</v>
      </c>
      <c r="D18" s="215"/>
      <c r="E18" s="215"/>
      <c r="F18" s="215"/>
      <c r="G18" s="168">
        <f>SUM(G16:G17)</f>
        <v>0</v>
      </c>
      <c r="H18" s="164"/>
      <c r="I18" s="164"/>
      <c r="J18" s="164"/>
      <c r="K18" s="164"/>
    </row>
    <row r="19" spans="1:11" ht="15" x14ac:dyDescent="0.2">
      <c r="A19" s="212"/>
      <c r="B19" s="212"/>
      <c r="C19" s="213" t="s">
        <v>75</v>
      </c>
      <c r="D19" s="213"/>
      <c r="E19" s="213"/>
      <c r="F19" s="213"/>
      <c r="G19" s="213"/>
      <c r="H19" s="164"/>
      <c r="I19" s="164"/>
      <c r="J19" s="164"/>
      <c r="K19" s="164"/>
    </row>
    <row r="20" spans="1:11" ht="28.5" customHeight="1" x14ac:dyDescent="0.2">
      <c r="A20" s="172">
        <v>6</v>
      </c>
      <c r="B20" s="173"/>
      <c r="C20" s="173" t="s">
        <v>163</v>
      </c>
      <c r="D20" s="172" t="s">
        <v>117</v>
      </c>
      <c r="E20" s="171">
        <v>290</v>
      </c>
      <c r="F20" s="219">
        <v>0</v>
      </c>
      <c r="G20" s="170">
        <f>F20*E20</f>
        <v>0</v>
      </c>
      <c r="H20" s="164"/>
      <c r="I20" s="164"/>
    </row>
    <row r="21" spans="1:11" ht="15" x14ac:dyDescent="0.2">
      <c r="A21" s="169"/>
      <c r="B21" s="169" t="s">
        <v>92</v>
      </c>
      <c r="C21" s="214" t="s">
        <v>75</v>
      </c>
      <c r="D21" s="215"/>
      <c r="E21" s="215"/>
      <c r="F21" s="215"/>
      <c r="G21" s="168">
        <f>SUM(G20:G20)</f>
        <v>0</v>
      </c>
      <c r="H21" s="164"/>
      <c r="I21" s="164"/>
      <c r="J21" s="164"/>
      <c r="K21" s="164"/>
    </row>
    <row r="22" spans="1:11" ht="15" x14ac:dyDescent="0.2">
      <c r="A22" s="212"/>
      <c r="B22" s="212"/>
      <c r="C22" s="213" t="s">
        <v>160</v>
      </c>
      <c r="D22" s="213"/>
      <c r="E22" s="213"/>
      <c r="F22" s="213"/>
      <c r="G22" s="213"/>
      <c r="H22" s="164"/>
      <c r="I22" s="164"/>
      <c r="J22" s="164"/>
      <c r="K22" s="164"/>
    </row>
    <row r="23" spans="1:11" ht="15" x14ac:dyDescent="0.2">
      <c r="A23" s="172">
        <v>7</v>
      </c>
      <c r="B23" s="173"/>
      <c r="C23" s="173" t="s">
        <v>162</v>
      </c>
      <c r="D23" s="172" t="s">
        <v>117</v>
      </c>
      <c r="E23" s="171">
        <v>10</v>
      </c>
      <c r="F23" s="219">
        <v>0</v>
      </c>
      <c r="G23" s="170">
        <f>F23*E23</f>
        <v>0</v>
      </c>
      <c r="H23" s="164"/>
      <c r="I23" s="164"/>
    </row>
    <row r="24" spans="1:11" ht="21" x14ac:dyDescent="0.2">
      <c r="A24" s="172">
        <v>8</v>
      </c>
      <c r="B24" s="173"/>
      <c r="C24" s="173" t="s">
        <v>161</v>
      </c>
      <c r="D24" s="172" t="s">
        <v>117</v>
      </c>
      <c r="E24" s="171">
        <v>178</v>
      </c>
      <c r="F24" s="219">
        <v>0</v>
      </c>
      <c r="G24" s="170">
        <f>F24*E24</f>
        <v>0</v>
      </c>
      <c r="H24" s="164"/>
      <c r="I24" s="164"/>
    </row>
    <row r="25" spans="1:11" ht="15" x14ac:dyDescent="0.2">
      <c r="A25" s="169"/>
      <c r="B25" s="169" t="s">
        <v>92</v>
      </c>
      <c r="C25" s="214" t="s">
        <v>160</v>
      </c>
      <c r="D25" s="215"/>
      <c r="E25" s="215"/>
      <c r="F25" s="215"/>
      <c r="G25" s="168">
        <f>SUM(G23:G24)</f>
        <v>0</v>
      </c>
      <c r="H25" s="164"/>
      <c r="I25" s="164"/>
      <c r="J25" s="164"/>
      <c r="K25" s="164"/>
    </row>
    <row r="26" spans="1:11" ht="15" x14ac:dyDescent="0.2">
      <c r="A26" s="212"/>
      <c r="B26" s="212"/>
      <c r="C26" s="213" t="s">
        <v>156</v>
      </c>
      <c r="D26" s="213"/>
      <c r="E26" s="213"/>
      <c r="F26" s="213"/>
      <c r="G26" s="213"/>
      <c r="H26" s="164"/>
      <c r="I26" s="164"/>
      <c r="J26" s="164"/>
      <c r="K26" s="164"/>
    </row>
    <row r="27" spans="1:11" ht="15" x14ac:dyDescent="0.2">
      <c r="A27" s="172">
        <v>9</v>
      </c>
      <c r="B27" s="173"/>
      <c r="C27" s="173" t="s">
        <v>159</v>
      </c>
      <c r="D27" s="172" t="s">
        <v>158</v>
      </c>
      <c r="E27" s="171">
        <v>130</v>
      </c>
      <c r="F27" s="219">
        <v>0</v>
      </c>
      <c r="G27" s="170">
        <f>F27*E27</f>
        <v>0</v>
      </c>
      <c r="H27" s="164"/>
      <c r="I27" s="164"/>
    </row>
    <row r="28" spans="1:11" ht="15" x14ac:dyDescent="0.2">
      <c r="A28" s="174"/>
      <c r="B28" s="174"/>
      <c r="C28" s="174" t="s">
        <v>157</v>
      </c>
      <c r="D28" s="174"/>
      <c r="E28" s="174"/>
      <c r="F28" s="174"/>
      <c r="G28" s="174"/>
      <c r="H28" s="164"/>
      <c r="I28" s="164"/>
    </row>
    <row r="29" spans="1:11" ht="15" x14ac:dyDescent="0.2">
      <c r="A29" s="169"/>
      <c r="B29" s="169" t="s">
        <v>92</v>
      </c>
      <c r="C29" s="214" t="s">
        <v>156</v>
      </c>
      <c r="D29" s="215"/>
      <c r="E29" s="215"/>
      <c r="F29" s="215"/>
      <c r="G29" s="168">
        <f>SUM(G27:G27)</f>
        <v>0</v>
      </c>
      <c r="H29" s="164"/>
      <c r="I29" s="164"/>
      <c r="J29" s="164"/>
      <c r="K29" s="164"/>
    </row>
    <row r="30" spans="1:11" ht="15" x14ac:dyDescent="0.2">
      <c r="A30" s="212"/>
      <c r="B30" s="212"/>
      <c r="C30" s="213" t="s">
        <v>153</v>
      </c>
      <c r="D30" s="213"/>
      <c r="E30" s="213"/>
      <c r="F30" s="213"/>
      <c r="G30" s="213"/>
      <c r="H30" s="164"/>
      <c r="I30" s="164"/>
      <c r="J30" s="164"/>
      <c r="K30" s="164"/>
    </row>
    <row r="31" spans="1:11" ht="15" x14ac:dyDescent="0.2">
      <c r="A31" s="172">
        <v>10</v>
      </c>
      <c r="B31" s="173"/>
      <c r="C31" s="173" t="s">
        <v>155</v>
      </c>
      <c r="D31" s="172" t="s">
        <v>96</v>
      </c>
      <c r="E31" s="171">
        <v>320</v>
      </c>
      <c r="F31" s="219">
        <v>0</v>
      </c>
      <c r="G31" s="170">
        <f>F31*E31</f>
        <v>0</v>
      </c>
      <c r="H31" s="164"/>
      <c r="I31" s="164"/>
    </row>
    <row r="32" spans="1:11" ht="15" x14ac:dyDescent="0.2">
      <c r="A32" s="172">
        <v>11</v>
      </c>
      <c r="B32" s="173"/>
      <c r="C32" s="173" t="s">
        <v>154</v>
      </c>
      <c r="D32" s="172" t="s">
        <v>96</v>
      </c>
      <c r="E32" s="171">
        <v>3680</v>
      </c>
      <c r="F32" s="219">
        <v>0</v>
      </c>
      <c r="G32" s="170">
        <f>F32*E32</f>
        <v>0</v>
      </c>
      <c r="H32" s="164"/>
      <c r="I32" s="164"/>
    </row>
    <row r="33" spans="1:11" ht="15" x14ac:dyDescent="0.2">
      <c r="A33" s="169"/>
      <c r="B33" s="169" t="s">
        <v>92</v>
      </c>
      <c r="C33" s="214" t="s">
        <v>153</v>
      </c>
      <c r="D33" s="215"/>
      <c r="E33" s="215"/>
      <c r="F33" s="215"/>
      <c r="G33" s="168">
        <f>SUM(G31:G32)</f>
        <v>0</v>
      </c>
      <c r="H33" s="164"/>
      <c r="I33" s="164"/>
      <c r="J33" s="164"/>
      <c r="K33" s="164"/>
    </row>
    <row r="34" spans="1:11" ht="15" x14ac:dyDescent="0.2">
      <c r="A34" s="212"/>
      <c r="B34" s="212"/>
      <c r="C34" s="213" t="s">
        <v>149</v>
      </c>
      <c r="D34" s="213"/>
      <c r="E34" s="213"/>
      <c r="F34" s="213"/>
      <c r="G34" s="213"/>
      <c r="H34" s="164"/>
      <c r="I34" s="164"/>
      <c r="J34" s="164"/>
      <c r="K34" s="164"/>
    </row>
    <row r="35" spans="1:11" ht="15" x14ac:dyDescent="0.2">
      <c r="A35" s="172">
        <v>12</v>
      </c>
      <c r="B35" s="173"/>
      <c r="C35" s="173" t="s">
        <v>152</v>
      </c>
      <c r="D35" s="172" t="s">
        <v>96</v>
      </c>
      <c r="E35" s="171">
        <v>160</v>
      </c>
      <c r="F35" s="219">
        <v>0</v>
      </c>
      <c r="G35" s="170">
        <f>F35*E35</f>
        <v>0</v>
      </c>
      <c r="H35" s="164"/>
      <c r="I35" s="164"/>
    </row>
    <row r="36" spans="1:11" ht="15" x14ac:dyDescent="0.2">
      <c r="A36" s="172">
        <v>13</v>
      </c>
      <c r="B36" s="173"/>
      <c r="C36" s="173" t="s">
        <v>151</v>
      </c>
      <c r="D36" s="172" t="s">
        <v>117</v>
      </c>
      <c r="E36" s="171">
        <v>250</v>
      </c>
      <c r="F36" s="219">
        <v>0</v>
      </c>
      <c r="G36" s="170">
        <f>F36*E36</f>
        <v>0</v>
      </c>
      <c r="H36" s="164"/>
      <c r="I36" s="164"/>
    </row>
    <row r="37" spans="1:11" ht="15" x14ac:dyDescent="0.2">
      <c r="A37" s="172">
        <v>14</v>
      </c>
      <c r="B37" s="173"/>
      <c r="C37" s="173" t="s">
        <v>151</v>
      </c>
      <c r="D37" s="172" t="s">
        <v>117</v>
      </c>
      <c r="E37" s="171">
        <v>300</v>
      </c>
      <c r="F37" s="219">
        <v>0</v>
      </c>
      <c r="G37" s="170">
        <f>F37*E37</f>
        <v>0</v>
      </c>
      <c r="H37" s="164"/>
      <c r="I37" s="164"/>
    </row>
    <row r="38" spans="1:11" ht="15" x14ac:dyDescent="0.2">
      <c r="A38" s="172">
        <v>15</v>
      </c>
      <c r="B38" s="173"/>
      <c r="C38" s="173" t="s">
        <v>150</v>
      </c>
      <c r="D38" s="172" t="s">
        <v>96</v>
      </c>
      <c r="E38" s="171">
        <v>1180</v>
      </c>
      <c r="F38" s="219">
        <v>0</v>
      </c>
      <c r="G38" s="170">
        <f>F38*E38</f>
        <v>0</v>
      </c>
      <c r="H38" s="164"/>
      <c r="I38" s="164"/>
    </row>
    <row r="39" spans="1:11" ht="15" x14ac:dyDescent="0.2">
      <c r="A39" s="169"/>
      <c r="B39" s="169" t="s">
        <v>92</v>
      </c>
      <c r="C39" s="214" t="s">
        <v>149</v>
      </c>
      <c r="D39" s="215"/>
      <c r="E39" s="215"/>
      <c r="F39" s="215"/>
      <c r="G39" s="168">
        <f>SUM(G35:G38)</f>
        <v>0</v>
      </c>
      <c r="H39" s="164"/>
      <c r="I39" s="164"/>
      <c r="J39" s="164"/>
      <c r="K39" s="164"/>
    </row>
    <row r="40" spans="1:11" ht="15" x14ac:dyDescent="0.2">
      <c r="A40" s="167"/>
      <c r="B40" s="167" t="s">
        <v>92</v>
      </c>
      <c r="C40" s="216" t="s">
        <v>77</v>
      </c>
      <c r="D40" s="215"/>
      <c r="E40" s="215"/>
      <c r="F40" s="215"/>
      <c r="G40" s="166">
        <f>+G8+G11+G14+G18+G21+G25+G29+G33+G39</f>
        <v>0</v>
      </c>
      <c r="H40" s="164"/>
      <c r="I40" s="164"/>
      <c r="J40" s="164"/>
      <c r="K40" s="164"/>
    </row>
    <row r="41" spans="1:11" ht="15" x14ac:dyDescent="0.2">
      <c r="A41" s="164"/>
      <c r="B41" s="164"/>
      <c r="C41" s="164"/>
      <c r="D41" s="164"/>
      <c r="E41" s="164"/>
      <c r="F41" s="164"/>
      <c r="G41" s="164"/>
      <c r="H41" s="164"/>
      <c r="I41" s="164"/>
      <c r="J41" s="164"/>
      <c r="K41" s="164"/>
    </row>
    <row r="42" spans="1:11" ht="15" x14ac:dyDescent="0.2">
      <c r="A42" s="209"/>
      <c r="B42" s="210"/>
      <c r="C42" s="210" t="s">
        <v>91</v>
      </c>
      <c r="D42" s="210"/>
      <c r="E42" s="210"/>
      <c r="F42" s="210"/>
      <c r="G42" s="211"/>
      <c r="H42" s="164"/>
      <c r="I42" s="164"/>
      <c r="J42" s="164"/>
      <c r="K42" s="164"/>
    </row>
    <row r="43" spans="1:11" ht="15" x14ac:dyDescent="0.2">
      <c r="A43" s="175" t="s">
        <v>148</v>
      </c>
      <c r="B43" s="175" t="s">
        <v>147</v>
      </c>
      <c r="C43" s="175" t="s">
        <v>146</v>
      </c>
      <c r="D43" s="175" t="s">
        <v>145</v>
      </c>
      <c r="E43" s="175" t="s">
        <v>144</v>
      </c>
      <c r="F43" s="175" t="s">
        <v>143</v>
      </c>
      <c r="G43" s="175" t="s">
        <v>142</v>
      </c>
      <c r="H43" s="164"/>
      <c r="I43" s="164"/>
      <c r="J43" s="164"/>
      <c r="K43" s="164"/>
    </row>
    <row r="44" spans="1:11" ht="15" x14ac:dyDescent="0.2">
      <c r="A44" s="212"/>
      <c r="B44" s="212"/>
      <c r="C44" s="213" t="s">
        <v>70</v>
      </c>
      <c r="D44" s="213"/>
      <c r="E44" s="213"/>
      <c r="F44" s="213"/>
      <c r="G44" s="213"/>
      <c r="H44" s="164"/>
      <c r="I44" s="164"/>
      <c r="J44" s="164"/>
      <c r="K44" s="164"/>
    </row>
    <row r="45" spans="1:11" ht="15" x14ac:dyDescent="0.2">
      <c r="A45" s="172">
        <v>16</v>
      </c>
      <c r="B45" s="173"/>
      <c r="C45" s="173" t="s">
        <v>141</v>
      </c>
      <c r="D45" s="172" t="s">
        <v>96</v>
      </c>
      <c r="E45" s="171">
        <v>5200</v>
      </c>
      <c r="F45" s="219">
        <v>0</v>
      </c>
      <c r="G45" s="170">
        <f>F45*E45</f>
        <v>0</v>
      </c>
      <c r="H45" s="164"/>
      <c r="I45" s="164"/>
    </row>
    <row r="46" spans="1:11" ht="15" x14ac:dyDescent="0.2">
      <c r="A46" s="169"/>
      <c r="B46" s="169" t="s">
        <v>92</v>
      </c>
      <c r="C46" s="214" t="s">
        <v>70</v>
      </c>
      <c r="D46" s="215"/>
      <c r="E46" s="215"/>
      <c r="F46" s="215"/>
      <c r="G46" s="168">
        <f>SUM(G45:G45)</f>
        <v>0</v>
      </c>
      <c r="H46" s="164"/>
      <c r="I46" s="164"/>
      <c r="J46" s="164"/>
      <c r="K46" s="164"/>
    </row>
    <row r="47" spans="1:11" ht="15" x14ac:dyDescent="0.2">
      <c r="A47" s="212"/>
      <c r="B47" s="212"/>
      <c r="C47" s="213" t="s">
        <v>69</v>
      </c>
      <c r="D47" s="213"/>
      <c r="E47" s="213"/>
      <c r="F47" s="213"/>
      <c r="G47" s="213"/>
      <c r="H47" s="164"/>
      <c r="I47" s="164"/>
      <c r="J47" s="164"/>
      <c r="K47" s="164"/>
    </row>
    <row r="48" spans="1:11" ht="15" x14ac:dyDescent="0.2">
      <c r="A48" s="172">
        <v>17</v>
      </c>
      <c r="B48" s="173"/>
      <c r="C48" s="173" t="s">
        <v>140</v>
      </c>
      <c r="D48" s="172" t="s">
        <v>130</v>
      </c>
      <c r="E48" s="171">
        <v>60</v>
      </c>
      <c r="F48" s="219">
        <v>0</v>
      </c>
      <c r="G48" s="170">
        <f>F48*E48</f>
        <v>0</v>
      </c>
      <c r="H48" s="164"/>
      <c r="I48" s="164"/>
    </row>
    <row r="49" spans="1:11" ht="15" x14ac:dyDescent="0.2">
      <c r="A49" s="172">
        <v>18</v>
      </c>
      <c r="B49" s="173"/>
      <c r="C49" s="173" t="s">
        <v>139</v>
      </c>
      <c r="D49" s="172" t="s">
        <v>130</v>
      </c>
      <c r="E49" s="171">
        <v>120</v>
      </c>
      <c r="F49" s="219">
        <v>0</v>
      </c>
      <c r="G49" s="170">
        <f>F49*E49</f>
        <v>0</v>
      </c>
      <c r="H49" s="164"/>
      <c r="I49" s="164"/>
    </row>
    <row r="50" spans="1:11" ht="15" x14ac:dyDescent="0.2">
      <c r="A50" s="172">
        <v>19</v>
      </c>
      <c r="B50" s="173"/>
      <c r="C50" s="173" t="s">
        <v>138</v>
      </c>
      <c r="D50" s="172" t="s">
        <v>130</v>
      </c>
      <c r="E50" s="171">
        <v>100</v>
      </c>
      <c r="F50" s="219">
        <v>0</v>
      </c>
      <c r="G50" s="170">
        <f>F50*E50</f>
        <v>0</v>
      </c>
      <c r="H50" s="164"/>
      <c r="I50" s="164"/>
    </row>
    <row r="51" spans="1:11" ht="15" x14ac:dyDescent="0.2">
      <c r="A51" s="174"/>
      <c r="B51" s="174"/>
      <c r="C51" s="174" t="s">
        <v>137</v>
      </c>
      <c r="D51" s="174"/>
      <c r="E51" s="174"/>
      <c r="F51" s="174"/>
      <c r="G51" s="174"/>
      <c r="H51" s="164"/>
      <c r="I51" s="164"/>
    </row>
    <row r="52" spans="1:11" ht="15" x14ac:dyDescent="0.2">
      <c r="A52" s="172">
        <v>20</v>
      </c>
      <c r="B52" s="173"/>
      <c r="C52" s="173" t="s">
        <v>136</v>
      </c>
      <c r="D52" s="172" t="s">
        <v>130</v>
      </c>
      <c r="E52" s="171">
        <v>90</v>
      </c>
      <c r="F52" s="219">
        <v>0</v>
      </c>
      <c r="G52" s="170">
        <f t="shared" ref="G52:G57" si="0">F52*E52</f>
        <v>0</v>
      </c>
      <c r="H52" s="164"/>
      <c r="I52" s="164"/>
    </row>
    <row r="53" spans="1:11" ht="15" x14ac:dyDescent="0.2">
      <c r="A53" s="172">
        <v>21</v>
      </c>
      <c r="B53" s="173"/>
      <c r="C53" s="173" t="s">
        <v>135</v>
      </c>
      <c r="D53" s="172" t="s">
        <v>130</v>
      </c>
      <c r="E53" s="171">
        <v>24</v>
      </c>
      <c r="F53" s="219">
        <v>0</v>
      </c>
      <c r="G53" s="170">
        <f t="shared" si="0"/>
        <v>0</v>
      </c>
      <c r="H53" s="164"/>
      <c r="I53" s="164"/>
    </row>
    <row r="54" spans="1:11" ht="15" x14ac:dyDescent="0.2">
      <c r="A54" s="172">
        <v>22</v>
      </c>
      <c r="B54" s="173"/>
      <c r="C54" s="173" t="s">
        <v>134</v>
      </c>
      <c r="D54" s="172" t="s">
        <v>130</v>
      </c>
      <c r="E54" s="171">
        <v>25</v>
      </c>
      <c r="F54" s="219">
        <v>0</v>
      </c>
      <c r="G54" s="170">
        <f t="shared" si="0"/>
        <v>0</v>
      </c>
      <c r="H54" s="164"/>
      <c r="I54" s="164"/>
    </row>
    <row r="55" spans="1:11" ht="15" x14ac:dyDescent="0.2">
      <c r="A55" s="172">
        <v>23</v>
      </c>
      <c r="B55" s="173"/>
      <c r="C55" s="173" t="s">
        <v>133</v>
      </c>
      <c r="D55" s="172" t="s">
        <v>130</v>
      </c>
      <c r="E55" s="171">
        <v>16</v>
      </c>
      <c r="F55" s="219">
        <v>0</v>
      </c>
      <c r="G55" s="170">
        <f t="shared" si="0"/>
        <v>0</v>
      </c>
      <c r="H55" s="164"/>
      <c r="I55" s="164"/>
    </row>
    <row r="56" spans="1:11" ht="15" x14ac:dyDescent="0.2">
      <c r="A56" s="172">
        <v>24</v>
      </c>
      <c r="B56" s="173"/>
      <c r="C56" s="173" t="s">
        <v>132</v>
      </c>
      <c r="D56" s="172" t="s">
        <v>130</v>
      </c>
      <c r="E56" s="171">
        <v>40</v>
      </c>
      <c r="F56" s="219">
        <v>0</v>
      </c>
      <c r="G56" s="170">
        <f t="shared" si="0"/>
        <v>0</v>
      </c>
      <c r="H56" s="164"/>
      <c r="I56" s="164"/>
    </row>
    <row r="57" spans="1:11" ht="15" x14ac:dyDescent="0.2">
      <c r="A57" s="172">
        <v>25</v>
      </c>
      <c r="B57" s="173"/>
      <c r="C57" s="173" t="s">
        <v>131</v>
      </c>
      <c r="D57" s="172" t="s">
        <v>130</v>
      </c>
      <c r="E57" s="171">
        <v>30</v>
      </c>
      <c r="F57" s="219">
        <v>0</v>
      </c>
      <c r="G57" s="170">
        <f t="shared" si="0"/>
        <v>0</v>
      </c>
      <c r="H57" s="164"/>
      <c r="I57" s="164"/>
    </row>
    <row r="58" spans="1:11" ht="15" x14ac:dyDescent="0.2">
      <c r="A58" s="169"/>
      <c r="B58" s="169" t="s">
        <v>92</v>
      </c>
      <c r="C58" s="214" t="s">
        <v>69</v>
      </c>
      <c r="D58" s="215"/>
      <c r="E58" s="215"/>
      <c r="F58" s="215"/>
      <c r="G58" s="168">
        <f>SUM(G48:G57)</f>
        <v>0</v>
      </c>
      <c r="H58" s="164"/>
      <c r="I58" s="164"/>
      <c r="J58" s="164"/>
      <c r="K58" s="164"/>
    </row>
    <row r="59" spans="1:11" ht="15" x14ac:dyDescent="0.2">
      <c r="A59" s="212"/>
      <c r="B59" s="212"/>
      <c r="C59" s="213" t="s">
        <v>68</v>
      </c>
      <c r="D59" s="213"/>
      <c r="E59" s="213"/>
      <c r="F59" s="213"/>
      <c r="G59" s="213"/>
      <c r="H59" s="164"/>
      <c r="I59" s="164"/>
      <c r="J59" s="164"/>
      <c r="K59" s="164"/>
    </row>
    <row r="60" spans="1:11" ht="21" x14ac:dyDescent="0.2">
      <c r="A60" s="172">
        <v>26</v>
      </c>
      <c r="B60" s="173" t="s">
        <v>129</v>
      </c>
      <c r="C60" s="173" t="s">
        <v>128</v>
      </c>
      <c r="D60" s="172" t="s">
        <v>117</v>
      </c>
      <c r="E60" s="171">
        <v>550</v>
      </c>
      <c r="F60" s="219">
        <v>0</v>
      </c>
      <c r="G60" s="170">
        <f>F60*E60</f>
        <v>0</v>
      </c>
      <c r="H60" s="164"/>
      <c r="I60" s="164"/>
    </row>
    <row r="61" spans="1:11" ht="15" x14ac:dyDescent="0.2">
      <c r="A61" s="172">
        <v>27</v>
      </c>
      <c r="B61" s="173" t="s">
        <v>127</v>
      </c>
      <c r="C61" s="173" t="s">
        <v>126</v>
      </c>
      <c r="D61" s="172" t="s">
        <v>96</v>
      </c>
      <c r="E61" s="171">
        <v>160</v>
      </c>
      <c r="F61" s="219">
        <v>0</v>
      </c>
      <c r="G61" s="170">
        <f>F61*E61</f>
        <v>0</v>
      </c>
      <c r="H61" s="164"/>
      <c r="I61" s="164"/>
    </row>
    <row r="62" spans="1:11" ht="15" x14ac:dyDescent="0.2">
      <c r="A62" s="172">
        <v>28</v>
      </c>
      <c r="B62" s="173" t="s">
        <v>125</v>
      </c>
      <c r="C62" s="173" t="s">
        <v>124</v>
      </c>
      <c r="D62" s="172" t="s">
        <v>96</v>
      </c>
      <c r="E62" s="171">
        <v>1180</v>
      </c>
      <c r="F62" s="219">
        <v>0</v>
      </c>
      <c r="G62" s="170">
        <f>F62*E62</f>
        <v>0</v>
      </c>
      <c r="H62" s="164"/>
      <c r="I62" s="164"/>
    </row>
    <row r="63" spans="1:11" ht="31.5" customHeight="1" x14ac:dyDescent="0.2">
      <c r="A63" s="172">
        <v>29</v>
      </c>
      <c r="B63" s="173" t="s">
        <v>123</v>
      </c>
      <c r="C63" s="173" t="s">
        <v>122</v>
      </c>
      <c r="D63" s="172" t="s">
        <v>96</v>
      </c>
      <c r="E63" s="171">
        <v>160</v>
      </c>
      <c r="F63" s="219">
        <v>0</v>
      </c>
      <c r="G63" s="170">
        <f>F63*E63</f>
        <v>0</v>
      </c>
      <c r="H63" s="164"/>
      <c r="I63" s="164"/>
    </row>
    <row r="64" spans="1:11" ht="15" x14ac:dyDescent="0.2">
      <c r="A64" s="169"/>
      <c r="B64" s="169" t="s">
        <v>92</v>
      </c>
      <c r="C64" s="214" t="s">
        <v>68</v>
      </c>
      <c r="D64" s="215"/>
      <c r="E64" s="215"/>
      <c r="F64" s="215"/>
      <c r="G64" s="168">
        <f>SUM(G60:G63)</f>
        <v>0</v>
      </c>
      <c r="H64" s="164"/>
      <c r="I64" s="164"/>
      <c r="J64" s="164"/>
      <c r="K64" s="164"/>
    </row>
    <row r="65" spans="1:11" ht="15" x14ac:dyDescent="0.2">
      <c r="A65" s="212"/>
      <c r="B65" s="212"/>
      <c r="C65" s="213" t="s">
        <v>67</v>
      </c>
      <c r="D65" s="213"/>
      <c r="E65" s="213"/>
      <c r="F65" s="213"/>
      <c r="G65" s="213"/>
      <c r="H65" s="164"/>
      <c r="I65" s="164"/>
      <c r="J65" s="164"/>
      <c r="K65" s="164"/>
    </row>
    <row r="66" spans="1:11" ht="15" x14ac:dyDescent="0.2">
      <c r="A66" s="172">
        <v>30</v>
      </c>
      <c r="B66" s="173" t="s">
        <v>121</v>
      </c>
      <c r="C66" s="173" t="s">
        <v>120</v>
      </c>
      <c r="D66" s="172" t="s">
        <v>117</v>
      </c>
      <c r="E66" s="171">
        <v>178</v>
      </c>
      <c r="F66" s="219">
        <v>0</v>
      </c>
      <c r="G66" s="170">
        <f>F66*E66</f>
        <v>0</v>
      </c>
      <c r="H66" s="164"/>
      <c r="I66" s="164"/>
    </row>
    <row r="67" spans="1:11" ht="21" x14ac:dyDescent="0.2">
      <c r="A67" s="172">
        <v>31</v>
      </c>
      <c r="B67" s="173" t="s">
        <v>119</v>
      </c>
      <c r="C67" s="173" t="s">
        <v>118</v>
      </c>
      <c r="D67" s="172" t="s">
        <v>117</v>
      </c>
      <c r="E67" s="171">
        <v>130</v>
      </c>
      <c r="F67" s="219">
        <v>0</v>
      </c>
      <c r="G67" s="170">
        <f>F67*E67</f>
        <v>0</v>
      </c>
      <c r="H67" s="164"/>
      <c r="I67" s="164"/>
    </row>
    <row r="68" spans="1:11" ht="24.75" customHeight="1" x14ac:dyDescent="0.2">
      <c r="A68" s="172">
        <v>32</v>
      </c>
      <c r="B68" s="173" t="s">
        <v>116</v>
      </c>
      <c r="C68" s="173" t="s">
        <v>115</v>
      </c>
      <c r="D68" s="172" t="s">
        <v>96</v>
      </c>
      <c r="E68" s="171">
        <v>3640</v>
      </c>
      <c r="F68" s="219">
        <v>0</v>
      </c>
      <c r="G68" s="170">
        <f>F68*E68</f>
        <v>0</v>
      </c>
      <c r="H68" s="164"/>
      <c r="I68" s="164"/>
    </row>
    <row r="69" spans="1:11" ht="15" x14ac:dyDescent="0.2">
      <c r="A69" s="172">
        <v>33</v>
      </c>
      <c r="B69" s="173" t="s">
        <v>114</v>
      </c>
      <c r="C69" s="173" t="s">
        <v>113</v>
      </c>
      <c r="D69" s="172" t="s">
        <v>96</v>
      </c>
      <c r="E69" s="171">
        <v>4000</v>
      </c>
      <c r="F69" s="219">
        <v>0</v>
      </c>
      <c r="G69" s="170">
        <f>F69*E69</f>
        <v>0</v>
      </c>
      <c r="H69" s="164"/>
      <c r="I69" s="164"/>
    </row>
    <row r="70" spans="1:11" ht="15" x14ac:dyDescent="0.2">
      <c r="A70" s="169"/>
      <c r="B70" s="169" t="s">
        <v>92</v>
      </c>
      <c r="C70" s="214" t="s">
        <v>67</v>
      </c>
      <c r="D70" s="215"/>
      <c r="E70" s="215"/>
      <c r="F70" s="215"/>
      <c r="G70" s="168">
        <f>SUM(G66:G69)</f>
        <v>0</v>
      </c>
      <c r="H70" s="164"/>
      <c r="I70" s="164"/>
      <c r="J70" s="164"/>
      <c r="K70" s="164"/>
    </row>
    <row r="71" spans="1:11" ht="15" x14ac:dyDescent="0.2">
      <c r="A71" s="212"/>
      <c r="B71" s="212"/>
      <c r="C71" s="213" t="s">
        <v>93</v>
      </c>
      <c r="D71" s="213"/>
      <c r="E71" s="213"/>
      <c r="F71" s="213"/>
      <c r="G71" s="213"/>
      <c r="H71" s="164"/>
      <c r="I71" s="164"/>
      <c r="J71" s="164"/>
      <c r="K71" s="164"/>
    </row>
    <row r="72" spans="1:11" ht="15" x14ac:dyDescent="0.2">
      <c r="A72" s="172">
        <v>34</v>
      </c>
      <c r="B72" s="173" t="s">
        <v>112</v>
      </c>
      <c r="C72" s="173" t="s">
        <v>111</v>
      </c>
      <c r="D72" s="172" t="s">
        <v>96</v>
      </c>
      <c r="E72" s="171">
        <v>40</v>
      </c>
      <c r="F72" s="219">
        <v>0</v>
      </c>
      <c r="G72" s="170">
        <f t="shared" ref="G72:G80" si="1">F72*E72</f>
        <v>0</v>
      </c>
      <c r="H72" s="164"/>
      <c r="I72" s="164"/>
    </row>
    <row r="73" spans="1:11" ht="15" x14ac:dyDescent="0.2">
      <c r="A73" s="172">
        <v>35</v>
      </c>
      <c r="B73" s="173" t="s">
        <v>110</v>
      </c>
      <c r="C73" s="173" t="s">
        <v>109</v>
      </c>
      <c r="D73" s="172" t="s">
        <v>96</v>
      </c>
      <c r="E73" s="171">
        <v>6</v>
      </c>
      <c r="F73" s="219">
        <v>0</v>
      </c>
      <c r="G73" s="170">
        <f t="shared" si="1"/>
        <v>0</v>
      </c>
      <c r="H73" s="164"/>
      <c r="I73" s="164"/>
    </row>
    <row r="74" spans="1:11" ht="15" x14ac:dyDescent="0.2">
      <c r="A74" s="172">
        <v>36</v>
      </c>
      <c r="B74" s="173" t="s">
        <v>108</v>
      </c>
      <c r="C74" s="173" t="s">
        <v>107</v>
      </c>
      <c r="D74" s="172" t="s">
        <v>96</v>
      </c>
      <c r="E74" s="171">
        <v>250</v>
      </c>
      <c r="F74" s="219">
        <v>0</v>
      </c>
      <c r="G74" s="170">
        <f t="shared" si="1"/>
        <v>0</v>
      </c>
      <c r="H74" s="164"/>
      <c r="I74" s="164"/>
    </row>
    <row r="75" spans="1:11" ht="15" x14ac:dyDescent="0.2">
      <c r="A75" s="172">
        <v>37</v>
      </c>
      <c r="B75" s="173" t="s">
        <v>106</v>
      </c>
      <c r="C75" s="173" t="s">
        <v>105</v>
      </c>
      <c r="D75" s="172" t="s">
        <v>96</v>
      </c>
      <c r="E75" s="171">
        <v>60</v>
      </c>
      <c r="F75" s="219">
        <v>0</v>
      </c>
      <c r="G75" s="170">
        <f t="shared" si="1"/>
        <v>0</v>
      </c>
      <c r="H75" s="164"/>
      <c r="I75" s="164"/>
    </row>
    <row r="76" spans="1:11" ht="15" x14ac:dyDescent="0.2">
      <c r="A76" s="172">
        <v>38</v>
      </c>
      <c r="B76" s="173" t="s">
        <v>104</v>
      </c>
      <c r="C76" s="173" t="s">
        <v>103</v>
      </c>
      <c r="D76" s="172" t="s">
        <v>96</v>
      </c>
      <c r="E76" s="171">
        <v>800</v>
      </c>
      <c r="F76" s="219">
        <v>0</v>
      </c>
      <c r="G76" s="170">
        <f t="shared" si="1"/>
        <v>0</v>
      </c>
      <c r="H76" s="164"/>
      <c r="I76" s="164"/>
    </row>
    <row r="77" spans="1:11" ht="15" x14ac:dyDescent="0.2">
      <c r="A77" s="172">
        <v>39</v>
      </c>
      <c r="B77" s="173" t="s">
        <v>102</v>
      </c>
      <c r="C77" s="173" t="s">
        <v>101</v>
      </c>
      <c r="D77" s="172" t="s">
        <v>96</v>
      </c>
      <c r="E77" s="171">
        <v>250</v>
      </c>
      <c r="F77" s="219">
        <v>0</v>
      </c>
      <c r="G77" s="170">
        <f t="shared" si="1"/>
        <v>0</v>
      </c>
      <c r="H77" s="164"/>
      <c r="I77" s="164"/>
    </row>
    <row r="78" spans="1:11" ht="15" x14ac:dyDescent="0.2">
      <c r="A78" s="172">
        <v>40</v>
      </c>
      <c r="B78" s="173" t="s">
        <v>100</v>
      </c>
      <c r="C78" s="173" t="s">
        <v>99</v>
      </c>
      <c r="D78" s="172" t="s">
        <v>96</v>
      </c>
      <c r="E78" s="171">
        <v>60</v>
      </c>
      <c r="F78" s="219">
        <v>0</v>
      </c>
      <c r="G78" s="170">
        <f t="shared" si="1"/>
        <v>0</v>
      </c>
      <c r="H78" s="164"/>
      <c r="I78" s="164"/>
    </row>
    <row r="79" spans="1:11" ht="15" x14ac:dyDescent="0.2">
      <c r="A79" s="172">
        <v>41</v>
      </c>
      <c r="B79" s="173" t="s">
        <v>98</v>
      </c>
      <c r="C79" s="173" t="s">
        <v>97</v>
      </c>
      <c r="D79" s="172" t="s">
        <v>96</v>
      </c>
      <c r="E79" s="171">
        <v>800</v>
      </c>
      <c r="F79" s="219">
        <v>0</v>
      </c>
      <c r="G79" s="170">
        <f t="shared" si="1"/>
        <v>0</v>
      </c>
      <c r="H79" s="164"/>
      <c r="I79" s="164"/>
    </row>
    <row r="80" spans="1:11" ht="15" x14ac:dyDescent="0.2">
      <c r="A80" s="172">
        <v>42</v>
      </c>
      <c r="B80" s="173"/>
      <c r="C80" s="173" t="s">
        <v>95</v>
      </c>
      <c r="D80" s="172" t="s">
        <v>94</v>
      </c>
      <c r="E80" s="171">
        <v>1</v>
      </c>
      <c r="F80" s="219">
        <v>0</v>
      </c>
      <c r="G80" s="170">
        <f t="shared" si="1"/>
        <v>0</v>
      </c>
      <c r="H80" s="164"/>
      <c r="I80" s="164"/>
    </row>
    <row r="81" spans="1:11" ht="15" x14ac:dyDescent="0.2">
      <c r="A81" s="169"/>
      <c r="B81" s="169" t="s">
        <v>92</v>
      </c>
      <c r="C81" s="214" t="s">
        <v>93</v>
      </c>
      <c r="D81" s="215"/>
      <c r="E81" s="215"/>
      <c r="F81" s="215"/>
      <c r="G81" s="168">
        <f>SUM(G72:G80)</f>
        <v>0</v>
      </c>
      <c r="H81" s="164"/>
      <c r="I81" s="164"/>
      <c r="J81" s="164"/>
      <c r="K81" s="164"/>
    </row>
    <row r="82" spans="1:11" ht="15" x14ac:dyDescent="0.2">
      <c r="A82" s="167"/>
      <c r="B82" s="167" t="s">
        <v>92</v>
      </c>
      <c r="C82" s="216" t="s">
        <v>91</v>
      </c>
      <c r="D82" s="215"/>
      <c r="E82" s="215"/>
      <c r="F82" s="215"/>
      <c r="G82" s="166">
        <f>+G46+G58+G64+G70+G81</f>
        <v>0</v>
      </c>
      <c r="H82" s="164"/>
      <c r="I82" s="164"/>
      <c r="J82" s="164"/>
      <c r="K82" s="164"/>
    </row>
    <row r="83" spans="1:11" ht="15" x14ac:dyDescent="0.2">
      <c r="A83" s="164"/>
      <c r="B83" s="164"/>
      <c r="C83" s="164"/>
      <c r="D83" s="164"/>
      <c r="E83" s="164"/>
      <c r="F83" s="164"/>
      <c r="G83" s="164"/>
      <c r="H83" s="164"/>
      <c r="I83" s="164"/>
      <c r="J83" s="164"/>
      <c r="K83" s="164"/>
    </row>
    <row r="84" spans="1:11" ht="15" x14ac:dyDescent="0.2">
      <c r="A84" s="217" t="s">
        <v>90</v>
      </c>
      <c r="B84" s="217"/>
      <c r="C84" s="217"/>
      <c r="D84" s="217"/>
      <c r="E84" s="217"/>
      <c r="F84" s="217"/>
      <c r="G84" s="165">
        <f>+G40+G82</f>
        <v>0</v>
      </c>
      <c r="H84" s="164"/>
    </row>
    <row r="85" spans="1:11" s="221" customFormat="1" x14ac:dyDescent="0.2"/>
    <row r="86" spans="1:11" s="221" customFormat="1" x14ac:dyDescent="0.2"/>
    <row r="87" spans="1:11" s="221" customFormat="1" x14ac:dyDescent="0.2"/>
    <row r="88" spans="1:11" s="221" customFormat="1" x14ac:dyDescent="0.2"/>
    <row r="89" spans="1:11" s="221" customFormat="1" x14ac:dyDescent="0.2"/>
    <row r="90" spans="1:11" s="221" customFormat="1" x14ac:dyDescent="0.2"/>
    <row r="91" spans="1:11" s="221" customFormat="1" x14ac:dyDescent="0.2"/>
    <row r="92" spans="1:11" s="221" customFormat="1" x14ac:dyDescent="0.2"/>
    <row r="93" spans="1:11" s="221" customFormat="1" x14ac:dyDescent="0.2"/>
    <row r="94" spans="1:11" s="221" customFormat="1" x14ac:dyDescent="0.2"/>
    <row r="95" spans="1:11" s="221" customFormat="1" x14ac:dyDescent="0.2"/>
    <row r="96" spans="1:11" s="221" customFormat="1" x14ac:dyDescent="0.2"/>
    <row r="97" s="221" customFormat="1" x14ac:dyDescent="0.2"/>
    <row r="98" s="221" customFormat="1" x14ac:dyDescent="0.2"/>
    <row r="99" s="221" customFormat="1" x14ac:dyDescent="0.2"/>
    <row r="100" s="221" customFormat="1" x14ac:dyDescent="0.2"/>
    <row r="101" s="221" customFormat="1" x14ac:dyDescent="0.2"/>
    <row r="102" s="221" customFormat="1" x14ac:dyDescent="0.2"/>
    <row r="103" s="221" customFormat="1" x14ac:dyDescent="0.2"/>
    <row r="104" s="221" customFormat="1" x14ac:dyDescent="0.2"/>
    <row r="105" s="221" customFormat="1" x14ac:dyDescent="0.2"/>
    <row r="106" s="221" customFormat="1" x14ac:dyDescent="0.2"/>
    <row r="107" s="221" customFormat="1" x14ac:dyDescent="0.2"/>
    <row r="108" s="221" customFormat="1" x14ac:dyDescent="0.2"/>
    <row r="109" s="221" customFormat="1" x14ac:dyDescent="0.2"/>
    <row r="110" s="221" customFormat="1" x14ac:dyDescent="0.2"/>
    <row r="111" s="221" customFormat="1" x14ac:dyDescent="0.2"/>
    <row r="112" s="221" customFormat="1" x14ac:dyDescent="0.2"/>
    <row r="113" s="221" customFormat="1" x14ac:dyDescent="0.2"/>
    <row r="114" s="221" customFormat="1" x14ac:dyDescent="0.2"/>
    <row r="115" s="221" customFormat="1" x14ac:dyDescent="0.2"/>
    <row r="116" s="221" customFormat="1" x14ac:dyDescent="0.2"/>
    <row r="117" s="221" customFormat="1" x14ac:dyDescent="0.2"/>
    <row r="118" s="221" customFormat="1" x14ac:dyDescent="0.2"/>
  </sheetData>
  <sheetProtection sheet="1" objects="1" scenarios="1"/>
  <protectedRanges>
    <protectedRange sqref="F7 F10 F13 F16 F17 F20 F23 F24 F27 F32 F31 F35 F36 F37 F38 F45 F48 F49 F50 F52 F53 F54 F56 F55 F57 F60 F61 F62 F63 F66 F67 F68 F72 F69 F73 F74 F75 F76 F77 F78 F79 F80" name="Oblast1"/>
  </protectedRanges>
  <mergeCells count="53">
    <mergeCell ref="A84:F84"/>
    <mergeCell ref="C70:F70"/>
    <mergeCell ref="C58:F58"/>
    <mergeCell ref="A71:B71"/>
    <mergeCell ref="C71:G71"/>
    <mergeCell ref="C81:F81"/>
    <mergeCell ref="C82:F82"/>
    <mergeCell ref="A59:B59"/>
    <mergeCell ref="C59:G59"/>
    <mergeCell ref="C64:F64"/>
    <mergeCell ref="A65:B65"/>
    <mergeCell ref="C65:G65"/>
    <mergeCell ref="A44:B44"/>
    <mergeCell ref="C44:G44"/>
    <mergeCell ref="C46:F46"/>
    <mergeCell ref="A47:B47"/>
    <mergeCell ref="C47:G47"/>
    <mergeCell ref="C42:G42"/>
    <mergeCell ref="C33:F33"/>
    <mergeCell ref="A19:B19"/>
    <mergeCell ref="C19:G19"/>
    <mergeCell ref="C21:F21"/>
    <mergeCell ref="A22:B22"/>
    <mergeCell ref="C22:G22"/>
    <mergeCell ref="C25:F25"/>
    <mergeCell ref="A26:B26"/>
    <mergeCell ref="C26:G26"/>
    <mergeCell ref="A34:B34"/>
    <mergeCell ref="C34:G34"/>
    <mergeCell ref="C39:F39"/>
    <mergeCell ref="C40:F40"/>
    <mergeCell ref="A42:B42"/>
    <mergeCell ref="C29:F29"/>
    <mergeCell ref="A30:B30"/>
    <mergeCell ref="C30:G30"/>
    <mergeCell ref="C18:F18"/>
    <mergeCell ref="A6:B6"/>
    <mergeCell ref="C6:G6"/>
    <mergeCell ref="C8:F8"/>
    <mergeCell ref="A9:B9"/>
    <mergeCell ref="C9:G9"/>
    <mergeCell ref="C11:F11"/>
    <mergeCell ref="A12:B12"/>
    <mergeCell ref="C12:G12"/>
    <mergeCell ref="C14:F14"/>
    <mergeCell ref="A15:B15"/>
    <mergeCell ref="C15:G15"/>
    <mergeCell ref="A1:B1"/>
    <mergeCell ref="C1:G1"/>
    <mergeCell ref="A2:B2"/>
    <mergeCell ref="C2:G2"/>
    <mergeCell ref="A4:B4"/>
    <mergeCell ref="C4:G4"/>
  </mergeCells>
  <printOptions horizontalCentered="1"/>
  <pageMargins left="0.23622047244094491" right="0.23622047244094491" top="0.74803149606299213" bottom="0.74803149606299213" header="0.31496062992125984" footer="0.31496062992125984"/>
  <pageSetup paperSize="9" orientation="portrait" horizontalDpi="4294967293"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E55"/>
  <sheetViews>
    <sheetView topLeftCell="A7" workbookViewId="0">
      <selection activeCell="F29" sqref="F29"/>
    </sheetView>
  </sheetViews>
  <sheetFormatPr defaultRowHeight="12.75" x14ac:dyDescent="0.2"/>
  <cols>
    <col min="1" max="1" width="2" style="33" customWidth="1"/>
    <col min="2" max="2" width="15" style="33" customWidth="1"/>
    <col min="3" max="3" width="15.85546875" style="33" customWidth="1"/>
    <col min="4" max="4" width="14.5703125" style="33" customWidth="1"/>
    <col min="5" max="5" width="15.5703125" style="33" customWidth="1"/>
    <col min="6" max="6" width="16.5703125" style="33" customWidth="1"/>
    <col min="7" max="7" width="15.28515625" style="33" customWidth="1"/>
    <col min="8" max="16384" width="9.140625" style="33"/>
  </cols>
  <sheetData>
    <row r="1" spans="1:57" ht="24.75" customHeight="1" thickBot="1" x14ac:dyDescent="0.25">
      <c r="A1" s="129" t="s">
        <v>64</v>
      </c>
      <c r="B1" s="128"/>
      <c r="C1" s="128"/>
      <c r="D1" s="128"/>
      <c r="E1" s="128"/>
      <c r="F1" s="128"/>
      <c r="G1" s="128"/>
    </row>
    <row r="2" spans="1:57" ht="12.75" customHeight="1" x14ac:dyDescent="0.2">
      <c r="A2" s="127" t="s">
        <v>63</v>
      </c>
      <c r="B2" s="126"/>
      <c r="C2" s="125">
        <f>'Rekapitulace-doplnění přist.'!H1</f>
        <v>0</v>
      </c>
      <c r="D2" s="125"/>
      <c r="E2" s="124"/>
      <c r="F2" s="123" t="s">
        <v>62</v>
      </c>
      <c r="G2" s="122"/>
    </row>
    <row r="3" spans="1:57" ht="3" hidden="1" customHeight="1" x14ac:dyDescent="0.2">
      <c r="A3" s="69"/>
      <c r="B3" s="90"/>
      <c r="C3" s="114"/>
      <c r="D3" s="114"/>
      <c r="E3" s="113"/>
      <c r="F3" s="95"/>
      <c r="G3" s="116"/>
    </row>
    <row r="4" spans="1:57" ht="12" customHeight="1" x14ac:dyDescent="0.2">
      <c r="A4" s="115" t="s">
        <v>61</v>
      </c>
      <c r="B4" s="90"/>
      <c r="C4" s="114" t="s">
        <v>60</v>
      </c>
      <c r="D4" s="114"/>
      <c r="E4" s="113"/>
      <c r="F4" s="95" t="s">
        <v>59</v>
      </c>
      <c r="G4" s="121"/>
    </row>
    <row r="5" spans="1:57" ht="12.95" customHeight="1" x14ac:dyDescent="0.2">
      <c r="A5" s="120" t="s">
        <v>58</v>
      </c>
      <c r="B5" s="117"/>
      <c r="C5" s="119" t="s">
        <v>57</v>
      </c>
      <c r="D5" s="118"/>
      <c r="E5" s="117"/>
      <c r="F5" s="95" t="s">
        <v>56</v>
      </c>
      <c r="G5" s="116"/>
    </row>
    <row r="6" spans="1:57" ht="12.95" customHeight="1" x14ac:dyDescent="0.2">
      <c r="A6" s="115" t="s">
        <v>55</v>
      </c>
      <c r="B6" s="90"/>
      <c r="C6" s="114" t="s">
        <v>175</v>
      </c>
      <c r="D6" s="114"/>
      <c r="E6" s="113"/>
      <c r="F6" s="112" t="s">
        <v>53</v>
      </c>
      <c r="G6" s="105">
        <v>0</v>
      </c>
      <c r="O6" s="111"/>
    </row>
    <row r="7" spans="1:57" ht="12.95" customHeight="1" x14ac:dyDescent="0.2">
      <c r="A7" s="110"/>
      <c r="B7" s="109"/>
      <c r="C7" s="108" t="s">
        <v>5</v>
      </c>
      <c r="D7" s="107"/>
      <c r="E7" s="107"/>
      <c r="F7" s="106" t="s">
        <v>51</v>
      </c>
      <c r="G7" s="105">
        <f>IF(PocetMJ=0,,ROUND((F30+F32)/PocetMJ,1))</f>
        <v>0</v>
      </c>
    </row>
    <row r="8" spans="1:57" x14ac:dyDescent="0.2">
      <c r="A8" s="96" t="s">
        <v>50</v>
      </c>
      <c r="B8" s="95"/>
      <c r="C8" s="189" t="s">
        <v>49</v>
      </c>
      <c r="D8" s="189"/>
      <c r="E8" s="190"/>
      <c r="F8" s="104" t="s">
        <v>48</v>
      </c>
      <c r="G8" s="103"/>
      <c r="H8" s="102"/>
      <c r="I8" s="101"/>
    </row>
    <row r="9" spans="1:57" x14ac:dyDescent="0.2">
      <c r="A9" s="96" t="s">
        <v>47</v>
      </c>
      <c r="B9" s="95"/>
      <c r="C9" s="189" t="str">
        <f>Projektant</f>
        <v>INTAR a.s.</v>
      </c>
      <c r="D9" s="189"/>
      <c r="E9" s="190"/>
      <c r="F9" s="95"/>
      <c r="G9" s="100"/>
      <c r="H9" s="83"/>
    </row>
    <row r="10" spans="1:57" x14ac:dyDescent="0.2">
      <c r="A10" s="96" t="s">
        <v>46</v>
      </c>
      <c r="B10" s="95"/>
      <c r="C10" s="189" t="s">
        <v>45</v>
      </c>
      <c r="D10" s="189"/>
      <c r="E10" s="189"/>
      <c r="F10" s="99"/>
      <c r="G10" s="98"/>
      <c r="H10" s="97"/>
    </row>
    <row r="11" spans="1:57" ht="13.5" customHeight="1" x14ac:dyDescent="0.2">
      <c r="A11" s="96" t="s">
        <v>44</v>
      </c>
      <c r="B11" s="95"/>
      <c r="C11" s="189" t="s">
        <v>43</v>
      </c>
      <c r="D11" s="189"/>
      <c r="E11" s="189"/>
      <c r="F11" s="94" t="s">
        <v>42</v>
      </c>
      <c r="G11" s="93" t="s">
        <v>41</v>
      </c>
      <c r="H11" s="83"/>
      <c r="BA11" s="92"/>
      <c r="BB11" s="92"/>
      <c r="BC11" s="92"/>
      <c r="BD11" s="92"/>
      <c r="BE11" s="92"/>
    </row>
    <row r="12" spans="1:57" ht="12.75" customHeight="1" x14ac:dyDescent="0.2">
      <c r="A12" s="91" t="s">
        <v>40</v>
      </c>
      <c r="B12" s="90"/>
      <c r="C12" s="189" t="s">
        <v>174</v>
      </c>
      <c r="D12" s="189"/>
      <c r="E12" s="189"/>
      <c r="F12" s="89" t="s">
        <v>38</v>
      </c>
      <c r="G12" s="88"/>
      <c r="H12" s="83"/>
    </row>
    <row r="13" spans="1:57" ht="28.5" customHeight="1" thickBot="1" x14ac:dyDescent="0.25">
      <c r="A13" s="87" t="s">
        <v>37</v>
      </c>
      <c r="B13" s="86"/>
      <c r="C13" s="86"/>
      <c r="D13" s="86"/>
      <c r="E13" s="85"/>
      <c r="F13" s="85"/>
      <c r="G13" s="84"/>
      <c r="H13" s="83"/>
    </row>
    <row r="14" spans="1:57" ht="17.25" customHeight="1" thickBot="1" x14ac:dyDescent="0.25">
      <c r="A14" s="82" t="s">
        <v>36</v>
      </c>
      <c r="B14" s="81"/>
      <c r="C14" s="78"/>
      <c r="D14" s="80" t="s">
        <v>35</v>
      </c>
      <c r="E14" s="79"/>
      <c r="F14" s="79"/>
      <c r="G14" s="78"/>
    </row>
    <row r="15" spans="1:57" ht="15.95" customHeight="1" x14ac:dyDescent="0.2">
      <c r="A15" s="74"/>
      <c r="B15" s="70" t="s">
        <v>34</v>
      </c>
      <c r="C15" s="63">
        <f>HSV</f>
        <v>0</v>
      </c>
      <c r="D15" s="77"/>
      <c r="E15" s="76"/>
      <c r="F15" s="75"/>
      <c r="G15" s="63"/>
    </row>
    <row r="16" spans="1:57" ht="15.95" customHeight="1" x14ac:dyDescent="0.2">
      <c r="A16" s="74" t="s">
        <v>33</v>
      </c>
      <c r="B16" s="70" t="s">
        <v>32</v>
      </c>
      <c r="C16" s="63">
        <f>PSV</f>
        <v>0</v>
      </c>
      <c r="D16" s="69"/>
      <c r="E16" s="68"/>
      <c r="F16" s="40"/>
      <c r="G16" s="63"/>
    </row>
    <row r="17" spans="1:7" ht="15.95" customHeight="1" x14ac:dyDescent="0.2">
      <c r="A17" s="74" t="s">
        <v>31</v>
      </c>
      <c r="B17" s="70" t="s">
        <v>30</v>
      </c>
      <c r="C17" s="63">
        <f>Mont</f>
        <v>0</v>
      </c>
      <c r="D17" s="69"/>
      <c r="E17" s="68"/>
      <c r="F17" s="40"/>
      <c r="G17" s="63"/>
    </row>
    <row r="18" spans="1:7" ht="15.95" customHeight="1" x14ac:dyDescent="0.2">
      <c r="A18" s="73" t="s">
        <v>29</v>
      </c>
      <c r="B18" s="72" t="s">
        <v>28</v>
      </c>
      <c r="C18" s="63">
        <f>Dodavka</f>
        <v>0</v>
      </c>
      <c r="D18" s="69"/>
      <c r="E18" s="68"/>
      <c r="F18" s="40"/>
      <c r="G18" s="63"/>
    </row>
    <row r="19" spans="1:7" ht="15.95" customHeight="1" x14ac:dyDescent="0.2">
      <c r="A19" s="71" t="s">
        <v>27</v>
      </c>
      <c r="B19" s="70"/>
      <c r="C19" s="63">
        <f>SUM(C15:C18)</f>
        <v>0</v>
      </c>
      <c r="D19" s="69"/>
      <c r="E19" s="68"/>
      <c r="F19" s="40"/>
      <c r="G19" s="63"/>
    </row>
    <row r="20" spans="1:7" ht="15.95" customHeight="1" x14ac:dyDescent="0.2">
      <c r="A20" s="71"/>
      <c r="B20" s="70"/>
      <c r="C20" s="63"/>
      <c r="D20" s="69"/>
      <c r="E20" s="68"/>
      <c r="F20" s="40"/>
      <c r="G20" s="63"/>
    </row>
    <row r="21" spans="1:7" ht="15.95" customHeight="1" x14ac:dyDescent="0.2">
      <c r="A21" s="71" t="s">
        <v>26</v>
      </c>
      <c r="B21" s="70"/>
      <c r="C21" s="63">
        <f>HZS</f>
        <v>0</v>
      </c>
      <c r="D21" s="69"/>
      <c r="E21" s="68"/>
      <c r="F21" s="40"/>
      <c r="G21" s="63"/>
    </row>
    <row r="22" spans="1:7" ht="15.95" customHeight="1" x14ac:dyDescent="0.2">
      <c r="A22" s="51" t="s">
        <v>25</v>
      </c>
      <c r="B22" s="48"/>
      <c r="C22" s="63">
        <f>C19+C21</f>
        <v>0</v>
      </c>
      <c r="D22" s="69"/>
      <c r="E22" s="68"/>
      <c r="F22" s="40"/>
      <c r="G22" s="63"/>
    </row>
    <row r="23" spans="1:7" ht="15.95" customHeight="1" thickBot="1" x14ac:dyDescent="0.25">
      <c r="A23" s="195" t="s">
        <v>24</v>
      </c>
      <c r="B23" s="196"/>
      <c r="C23" s="67">
        <f>C22+G23</f>
        <v>0</v>
      </c>
      <c r="D23" s="66"/>
      <c r="E23" s="65"/>
      <c r="F23" s="64"/>
      <c r="G23" s="63"/>
    </row>
    <row r="24" spans="1:7" x14ac:dyDescent="0.2">
      <c r="A24" s="62" t="s">
        <v>23</v>
      </c>
      <c r="B24" s="60"/>
      <c r="C24" s="61"/>
      <c r="D24" s="60" t="s">
        <v>22</v>
      </c>
      <c r="E24" s="60"/>
      <c r="F24" s="59" t="s">
        <v>21</v>
      </c>
      <c r="G24" s="58"/>
    </row>
    <row r="25" spans="1:7" x14ac:dyDescent="0.2">
      <c r="A25" s="51" t="s">
        <v>20</v>
      </c>
      <c r="B25" s="48"/>
      <c r="C25" s="53"/>
      <c r="D25" s="48" t="s">
        <v>20</v>
      </c>
      <c r="E25" s="55"/>
      <c r="F25" s="54" t="s">
        <v>20</v>
      </c>
      <c r="G25" s="47"/>
    </row>
    <row r="26" spans="1:7" ht="37.5" customHeight="1" x14ac:dyDescent="0.2">
      <c r="A26" s="51" t="s">
        <v>19</v>
      </c>
      <c r="B26" s="57"/>
      <c r="C26" s="53"/>
      <c r="D26" s="48" t="s">
        <v>19</v>
      </c>
      <c r="E26" s="55"/>
      <c r="F26" s="54" t="s">
        <v>19</v>
      </c>
      <c r="G26" s="47"/>
    </row>
    <row r="27" spans="1:7" x14ac:dyDescent="0.2">
      <c r="A27" s="51"/>
      <c r="B27" s="56"/>
      <c r="C27" s="53"/>
      <c r="D27" s="48"/>
      <c r="E27" s="55"/>
      <c r="F27" s="54"/>
      <c r="G27" s="47"/>
    </row>
    <row r="28" spans="1:7" x14ac:dyDescent="0.2">
      <c r="A28" s="51" t="s">
        <v>18</v>
      </c>
      <c r="B28" s="48"/>
      <c r="C28" s="53"/>
      <c r="D28" s="54" t="s">
        <v>17</v>
      </c>
      <c r="E28" s="53"/>
      <c r="F28" s="52" t="s">
        <v>17</v>
      </c>
      <c r="G28" s="47"/>
    </row>
    <row r="29" spans="1:7" ht="69" customHeight="1" x14ac:dyDescent="0.2">
      <c r="A29" s="51"/>
      <c r="B29" s="48"/>
      <c r="C29" s="49"/>
      <c r="D29" s="50"/>
      <c r="E29" s="49"/>
      <c r="F29" s="48"/>
      <c r="G29" s="47"/>
    </row>
    <row r="30" spans="1:7" x14ac:dyDescent="0.2">
      <c r="A30" s="44" t="s">
        <v>15</v>
      </c>
      <c r="B30" s="41"/>
      <c r="C30" s="46">
        <v>21</v>
      </c>
      <c r="D30" s="41" t="s">
        <v>16</v>
      </c>
      <c r="E30" s="45"/>
      <c r="F30" s="197">
        <f>C23-F32</f>
        <v>0</v>
      </c>
      <c r="G30" s="198"/>
    </row>
    <row r="31" spans="1:7" x14ac:dyDescent="0.2">
      <c r="A31" s="44" t="s">
        <v>14</v>
      </c>
      <c r="B31" s="41"/>
      <c r="C31" s="46">
        <f>SazbaDPH1</f>
        <v>21</v>
      </c>
      <c r="D31" s="41" t="s">
        <v>13</v>
      </c>
      <c r="E31" s="45"/>
      <c r="F31" s="197">
        <f>ROUND(PRODUCT(F30,C31/100),0)</f>
        <v>0</v>
      </c>
      <c r="G31" s="198"/>
    </row>
    <row r="32" spans="1:7" x14ac:dyDescent="0.2">
      <c r="A32" s="44" t="s">
        <v>15</v>
      </c>
      <c r="B32" s="41"/>
      <c r="C32" s="46">
        <v>0</v>
      </c>
      <c r="D32" s="41" t="s">
        <v>13</v>
      </c>
      <c r="E32" s="45"/>
      <c r="F32" s="197">
        <v>0</v>
      </c>
      <c r="G32" s="198"/>
    </row>
    <row r="33" spans="1:8" x14ac:dyDescent="0.2">
      <c r="A33" s="44" t="s">
        <v>14</v>
      </c>
      <c r="B33" s="43"/>
      <c r="C33" s="42">
        <f>SazbaDPH2</f>
        <v>0</v>
      </c>
      <c r="D33" s="41" t="s">
        <v>13</v>
      </c>
      <c r="E33" s="40"/>
      <c r="F33" s="197">
        <f>ROUND(PRODUCT(F32,C33/100),0)</f>
        <v>0</v>
      </c>
      <c r="G33" s="198"/>
    </row>
    <row r="34" spans="1:8" s="36" customFormat="1" ht="19.5" customHeight="1" thickBot="1" x14ac:dyDescent="0.3">
      <c r="A34" s="39" t="s">
        <v>12</v>
      </c>
      <c r="B34" s="38"/>
      <c r="C34" s="38"/>
      <c r="D34" s="38"/>
      <c r="E34" s="37"/>
      <c r="F34" s="191">
        <f>ROUND(SUM(F30:F33),0)</f>
        <v>0</v>
      </c>
      <c r="G34" s="192"/>
    </row>
    <row r="36" spans="1:8" x14ac:dyDescent="0.2">
      <c r="A36" s="35" t="s">
        <v>11</v>
      </c>
      <c r="B36" s="35"/>
      <c r="C36" s="35"/>
      <c r="D36" s="35"/>
      <c r="E36" s="35"/>
      <c r="F36" s="35"/>
      <c r="G36" s="35"/>
      <c r="H36" s="33" t="s">
        <v>10</v>
      </c>
    </row>
    <row r="37" spans="1:8" ht="14.25" customHeight="1" x14ac:dyDescent="0.2">
      <c r="A37" s="35"/>
      <c r="B37" s="193"/>
      <c r="C37" s="193"/>
      <c r="D37" s="193"/>
      <c r="E37" s="193"/>
      <c r="F37" s="193"/>
      <c r="G37" s="193"/>
      <c r="H37" s="33" t="s">
        <v>10</v>
      </c>
    </row>
    <row r="38" spans="1:8" ht="12.75" customHeight="1" x14ac:dyDescent="0.2">
      <c r="A38" s="34"/>
      <c r="B38" s="193"/>
      <c r="C38" s="193"/>
      <c r="D38" s="193"/>
      <c r="E38" s="193"/>
      <c r="F38" s="193"/>
      <c r="G38" s="193"/>
      <c r="H38" s="33" t="s">
        <v>10</v>
      </c>
    </row>
    <row r="39" spans="1:8" x14ac:dyDescent="0.2">
      <c r="A39" s="34"/>
      <c r="B39" s="193"/>
      <c r="C39" s="193"/>
      <c r="D39" s="193"/>
      <c r="E39" s="193"/>
      <c r="F39" s="193"/>
      <c r="G39" s="193"/>
      <c r="H39" s="33" t="s">
        <v>10</v>
      </c>
    </row>
    <row r="40" spans="1:8" x14ac:dyDescent="0.2">
      <c r="A40" s="34"/>
      <c r="B40" s="193"/>
      <c r="C40" s="193"/>
      <c r="D40" s="193"/>
      <c r="E40" s="193"/>
      <c r="F40" s="193"/>
      <c r="G40" s="193"/>
      <c r="H40" s="33" t="s">
        <v>10</v>
      </c>
    </row>
    <row r="41" spans="1:8" x14ac:dyDescent="0.2">
      <c r="A41" s="34"/>
      <c r="B41" s="193"/>
      <c r="C41" s="193"/>
      <c r="D41" s="193"/>
      <c r="E41" s="193"/>
      <c r="F41" s="193"/>
      <c r="G41" s="193"/>
      <c r="H41" s="33" t="s">
        <v>10</v>
      </c>
    </row>
    <row r="42" spans="1:8" x14ac:dyDescent="0.2">
      <c r="A42" s="34"/>
      <c r="B42" s="193"/>
      <c r="C42" s="193"/>
      <c r="D42" s="193"/>
      <c r="E42" s="193"/>
      <c r="F42" s="193"/>
      <c r="G42" s="193"/>
      <c r="H42" s="33" t="s">
        <v>10</v>
      </c>
    </row>
    <row r="43" spans="1:8" x14ac:dyDescent="0.2">
      <c r="A43" s="34"/>
      <c r="B43" s="193"/>
      <c r="C43" s="193"/>
      <c r="D43" s="193"/>
      <c r="E43" s="193"/>
      <c r="F43" s="193"/>
      <c r="G43" s="193"/>
      <c r="H43" s="33" t="s">
        <v>10</v>
      </c>
    </row>
    <row r="44" spans="1:8" x14ac:dyDescent="0.2">
      <c r="A44" s="34"/>
      <c r="B44" s="193"/>
      <c r="C44" s="193"/>
      <c r="D44" s="193"/>
      <c r="E44" s="193"/>
      <c r="F44" s="193"/>
      <c r="G44" s="193"/>
      <c r="H44" s="33" t="s">
        <v>10</v>
      </c>
    </row>
    <row r="45" spans="1:8" ht="0.75" customHeight="1" x14ac:dyDescent="0.2">
      <c r="A45" s="34"/>
      <c r="B45" s="193"/>
      <c r="C45" s="193"/>
      <c r="D45" s="193"/>
      <c r="E45" s="193"/>
      <c r="F45" s="193"/>
      <c r="G45" s="193"/>
      <c r="H45" s="33" t="s">
        <v>10</v>
      </c>
    </row>
    <row r="46" spans="1:8" x14ac:dyDescent="0.2">
      <c r="B46" s="194"/>
      <c r="C46" s="194"/>
      <c r="D46" s="194"/>
      <c r="E46" s="194"/>
      <c r="F46" s="194"/>
      <c r="G46" s="194"/>
    </row>
    <row r="47" spans="1:8" x14ac:dyDescent="0.2">
      <c r="B47" s="194"/>
      <c r="C47" s="194"/>
      <c r="D47" s="194"/>
      <c r="E47" s="194"/>
      <c r="F47" s="194"/>
      <c r="G47" s="194"/>
    </row>
    <row r="48" spans="1:8" x14ac:dyDescent="0.2">
      <c r="B48" s="194"/>
      <c r="C48" s="194"/>
      <c r="D48" s="194"/>
      <c r="E48" s="194"/>
      <c r="F48" s="194"/>
      <c r="G48" s="194"/>
    </row>
    <row r="49" spans="2:7" x14ac:dyDescent="0.2">
      <c r="B49" s="194"/>
      <c r="C49" s="194"/>
      <c r="D49" s="194"/>
      <c r="E49" s="194"/>
      <c r="F49" s="194"/>
      <c r="G49" s="194"/>
    </row>
    <row r="50" spans="2:7" x14ac:dyDescent="0.2">
      <c r="B50" s="194"/>
      <c r="C50" s="194"/>
      <c r="D50" s="194"/>
      <c r="E50" s="194"/>
      <c r="F50" s="194"/>
      <c r="G50" s="194"/>
    </row>
    <row r="51" spans="2:7" x14ac:dyDescent="0.2">
      <c r="B51" s="194"/>
      <c r="C51" s="194"/>
      <c r="D51" s="194"/>
      <c r="E51" s="194"/>
      <c r="F51" s="194"/>
      <c r="G51" s="194"/>
    </row>
    <row r="52" spans="2:7" x14ac:dyDescent="0.2">
      <c r="B52" s="194"/>
      <c r="C52" s="194"/>
      <c r="D52" s="194"/>
      <c r="E52" s="194"/>
      <c r="F52" s="194"/>
      <c r="G52" s="194"/>
    </row>
    <row r="53" spans="2:7" x14ac:dyDescent="0.2">
      <c r="B53" s="194"/>
      <c r="C53" s="194"/>
      <c r="D53" s="194"/>
      <c r="E53" s="194"/>
      <c r="F53" s="194"/>
      <c r="G53" s="194"/>
    </row>
    <row r="54" spans="2:7" x14ac:dyDescent="0.2">
      <c r="B54" s="194"/>
      <c r="C54" s="194"/>
      <c r="D54" s="194"/>
      <c r="E54" s="194"/>
      <c r="F54" s="194"/>
      <c r="G54" s="194"/>
    </row>
    <row r="55" spans="2:7" x14ac:dyDescent="0.2">
      <c r="B55" s="194"/>
      <c r="C55" s="194"/>
      <c r="D55" s="194"/>
      <c r="E55" s="194"/>
      <c r="F55" s="194"/>
      <c r="G55" s="194"/>
    </row>
  </sheetData>
  <sheetProtection sheet="1" objects="1" scenarios="1"/>
  <mergeCells count="22">
    <mergeCell ref="B37:G45"/>
    <mergeCell ref="C8:E8"/>
    <mergeCell ref="C9:E9"/>
    <mergeCell ref="C10:E10"/>
    <mergeCell ref="C11:E11"/>
    <mergeCell ref="C12:E12"/>
    <mergeCell ref="A23:B23"/>
    <mergeCell ref="F30:G30"/>
    <mergeCell ref="F31:G31"/>
    <mergeCell ref="F32:G32"/>
    <mergeCell ref="F33:G33"/>
    <mergeCell ref="F34:G34"/>
    <mergeCell ref="B52:G52"/>
    <mergeCell ref="B53:G53"/>
    <mergeCell ref="B54:G54"/>
    <mergeCell ref="B55:G55"/>
    <mergeCell ref="B46:G46"/>
    <mergeCell ref="B47:G47"/>
    <mergeCell ref="B48:G48"/>
    <mergeCell ref="B49:G49"/>
    <mergeCell ref="B50:G50"/>
    <mergeCell ref="B51:G51"/>
  </mergeCells>
  <pageMargins left="0.25" right="0.25" top="0.75" bottom="0.75" header="0.3" footer="0.3"/>
  <pageSetup paperSize="9" orientation="portrait" horizontalDpi="300" verticalDpi="300" r:id="rId1"/>
  <headerFooter alignWithMargins="0">
    <oddFooter>&amp;L&amp;9Zpracováno programem &amp;"Arial CE,Tučné"BUILDpower,  © RTS, a.s.&amp;R&amp;"Arial,Obyčejné"Strana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workbookViewId="0">
      <selection activeCell="D28" sqref="D28"/>
    </sheetView>
  </sheetViews>
  <sheetFormatPr defaultRowHeight="12.75" x14ac:dyDescent="0.2"/>
  <cols>
    <col min="1" max="1" width="3" style="33" customWidth="1"/>
    <col min="2" max="2" width="18.140625" style="33" customWidth="1"/>
    <col min="3" max="3" width="5.7109375" style="33" customWidth="1"/>
    <col min="4" max="4" width="18.42578125" style="33" customWidth="1"/>
    <col min="5" max="5" width="11.28515625" style="33" customWidth="1"/>
    <col min="6" max="6" width="10.85546875" style="33" customWidth="1"/>
    <col min="7" max="7" width="11" style="33" customWidth="1"/>
    <col min="8" max="8" width="11.140625" style="33" customWidth="1"/>
    <col min="9" max="9" width="10.7109375" style="33" customWidth="1"/>
    <col min="10" max="16384" width="9.140625" style="33"/>
  </cols>
  <sheetData>
    <row r="1" spans="1:11" ht="13.5" thickTop="1" x14ac:dyDescent="0.2">
      <c r="A1" s="199" t="s">
        <v>89</v>
      </c>
      <c r="B1" s="200"/>
      <c r="C1" s="162" t="s">
        <v>54</v>
      </c>
      <c r="D1" s="160"/>
      <c r="E1" s="161"/>
      <c r="F1" s="160"/>
      <c r="G1" s="159" t="s">
        <v>88</v>
      </c>
      <c r="H1" s="158"/>
      <c r="I1" s="157"/>
    </row>
    <row r="2" spans="1:11" ht="13.5" thickBot="1" x14ac:dyDescent="0.25">
      <c r="A2" s="201" t="s">
        <v>87</v>
      </c>
      <c r="B2" s="202"/>
      <c r="C2" s="156" t="s">
        <v>179</v>
      </c>
      <c r="D2" s="154"/>
      <c r="E2" s="155"/>
      <c r="F2" s="154"/>
      <c r="G2" s="203"/>
      <c r="H2" s="204"/>
      <c r="I2" s="205"/>
    </row>
    <row r="3" spans="1:11" ht="13.5" thickTop="1" x14ac:dyDescent="0.2">
      <c r="A3" s="55"/>
      <c r="B3" s="55"/>
      <c r="C3" s="55"/>
      <c r="D3" s="55"/>
      <c r="E3" s="55"/>
      <c r="F3" s="48"/>
      <c r="G3" s="55"/>
      <c r="H3" s="55"/>
      <c r="I3" s="55"/>
    </row>
    <row r="4" spans="1:11" ht="19.5" customHeight="1" x14ac:dyDescent="0.25">
      <c r="A4" s="153" t="s">
        <v>85</v>
      </c>
      <c r="B4" s="134"/>
      <c r="C4" s="134"/>
      <c r="D4" s="134"/>
      <c r="E4" s="152"/>
      <c r="F4" s="134"/>
      <c r="G4" s="134"/>
      <c r="H4" s="134"/>
      <c r="I4" s="134"/>
    </row>
    <row r="5" spans="1:11" ht="13.5" thickBot="1" x14ac:dyDescent="0.25">
      <c r="A5" s="55"/>
      <c r="B5" s="55"/>
      <c r="C5" s="55"/>
      <c r="D5" s="55"/>
      <c r="E5" s="55"/>
      <c r="F5" s="55"/>
      <c r="G5" s="55"/>
      <c r="H5" s="55"/>
      <c r="I5" s="55"/>
    </row>
    <row r="6" spans="1:11" s="83" customFormat="1" ht="13.5" thickBot="1" x14ac:dyDescent="0.25">
      <c r="A6" s="151"/>
      <c r="B6" s="150" t="s">
        <v>84</v>
      </c>
      <c r="C6" s="150"/>
      <c r="D6" s="149"/>
      <c r="E6" s="148" t="s">
        <v>83</v>
      </c>
      <c r="F6" s="147" t="s">
        <v>82</v>
      </c>
      <c r="G6" s="147" t="s">
        <v>81</v>
      </c>
      <c r="H6" s="147" t="s">
        <v>80</v>
      </c>
      <c r="I6" s="146" t="s">
        <v>26</v>
      </c>
    </row>
    <row r="7" spans="1:11" s="83" customFormat="1" x14ac:dyDescent="0.2">
      <c r="A7" s="145"/>
      <c r="B7" s="144" t="s">
        <v>178</v>
      </c>
      <c r="C7" s="48"/>
      <c r="D7" s="143"/>
      <c r="E7" s="142">
        <v>0</v>
      </c>
      <c r="F7" s="142">
        <v>0</v>
      </c>
      <c r="G7" s="142">
        <f>'SO 01 - Doplnění přístrojů do '!G11</f>
        <v>0</v>
      </c>
      <c r="H7" s="142">
        <v>0</v>
      </c>
      <c r="I7" s="142">
        <v>0</v>
      </c>
    </row>
    <row r="8" spans="1:11" s="83" customFormat="1" x14ac:dyDescent="0.2">
      <c r="A8" s="145"/>
      <c r="B8" s="144" t="s">
        <v>177</v>
      </c>
      <c r="C8" s="48"/>
      <c r="D8" s="143"/>
      <c r="E8" s="142">
        <v>0</v>
      </c>
      <c r="F8" s="142">
        <v>0</v>
      </c>
      <c r="G8" s="142">
        <f>'SO 01 - Doplnění přístrojů do '!G14</f>
        <v>0</v>
      </c>
      <c r="H8" s="142">
        <v>0</v>
      </c>
      <c r="I8" s="142">
        <v>0</v>
      </c>
    </row>
    <row r="9" spans="1:11" s="83" customFormat="1" x14ac:dyDescent="0.2">
      <c r="A9" s="145"/>
      <c r="B9" s="144" t="s">
        <v>69</v>
      </c>
      <c r="C9" s="48"/>
      <c r="D9" s="143"/>
      <c r="E9" s="142">
        <v>0</v>
      </c>
      <c r="F9" s="142">
        <v>0</v>
      </c>
      <c r="G9" s="142">
        <v>0</v>
      </c>
      <c r="H9" s="142">
        <v>0</v>
      </c>
      <c r="I9" s="142">
        <f>'SO 01 - Doplnění přístrojů do '!G21</f>
        <v>0</v>
      </c>
    </row>
    <row r="10" spans="1:11" s="83" customFormat="1" x14ac:dyDescent="0.2">
      <c r="A10" s="145"/>
      <c r="B10" s="144" t="s">
        <v>176</v>
      </c>
      <c r="C10" s="48"/>
      <c r="D10" s="143"/>
      <c r="E10" s="142">
        <v>0</v>
      </c>
      <c r="F10" s="142">
        <v>0</v>
      </c>
      <c r="G10" s="142">
        <v>0</v>
      </c>
      <c r="H10" s="142">
        <f>'SO 01 - Doplnění přístrojů do '!G25</f>
        <v>0</v>
      </c>
      <c r="I10" s="142">
        <v>0</v>
      </c>
    </row>
    <row r="11" spans="1:11" s="83" customFormat="1" ht="13.5" thickBot="1" x14ac:dyDescent="0.25">
      <c r="A11" s="145"/>
      <c r="B11" s="144" t="s">
        <v>67</v>
      </c>
      <c r="C11" s="48"/>
      <c r="D11" s="143"/>
      <c r="E11" s="142">
        <v>0</v>
      </c>
      <c r="F11" s="142">
        <v>0</v>
      </c>
      <c r="G11" s="142">
        <v>0</v>
      </c>
      <c r="H11" s="142">
        <f>'SO 01 - Doplnění přístrojů do '!G33</f>
        <v>0</v>
      </c>
      <c r="I11" s="142">
        <v>0</v>
      </c>
    </row>
    <row r="12" spans="1:11" s="133" customFormat="1" ht="13.5" thickBot="1" x14ac:dyDescent="0.25">
      <c r="A12" s="141"/>
      <c r="B12" s="140" t="s">
        <v>65</v>
      </c>
      <c r="C12" s="140"/>
      <c r="D12" s="139"/>
      <c r="E12" s="138">
        <f>SUM(E7:E11)</f>
        <v>0</v>
      </c>
      <c r="F12" s="137">
        <f>SUM(F7:F11)</f>
        <v>0</v>
      </c>
      <c r="G12" s="137">
        <f>SUM(G7:G11)</f>
        <v>0</v>
      </c>
      <c r="H12" s="137">
        <f>SUM(H7:H11)</f>
        <v>0</v>
      </c>
      <c r="I12" s="136">
        <f>SUM(I7:I11)</f>
        <v>0</v>
      </c>
      <c r="K12" s="135"/>
    </row>
    <row r="13" spans="1:11" x14ac:dyDescent="0.2">
      <c r="A13" s="48"/>
      <c r="B13" s="48"/>
      <c r="C13" s="48"/>
      <c r="D13" s="48"/>
      <c r="E13" s="48"/>
      <c r="F13" s="48"/>
      <c r="G13" s="48"/>
      <c r="H13" s="48"/>
      <c r="I13" s="48"/>
    </row>
    <row r="15" spans="1:11" x14ac:dyDescent="0.2">
      <c r="B15" s="133"/>
      <c r="F15" s="132"/>
      <c r="G15" s="131"/>
      <c r="H15" s="131"/>
      <c r="I15" s="130"/>
    </row>
    <row r="16" spans="1:11" x14ac:dyDescent="0.2">
      <c r="F16" s="132"/>
      <c r="G16" s="131"/>
      <c r="H16" s="131"/>
      <c r="I16" s="130"/>
    </row>
    <row r="17" spans="6:9" x14ac:dyDescent="0.2">
      <c r="F17" s="132"/>
      <c r="G17" s="131"/>
      <c r="H17" s="131"/>
      <c r="I17" s="130"/>
    </row>
    <row r="18" spans="6:9" x14ac:dyDescent="0.2">
      <c r="F18" s="132"/>
      <c r="G18" s="131"/>
      <c r="H18" s="131"/>
      <c r="I18" s="130"/>
    </row>
    <row r="19" spans="6:9" x14ac:dyDescent="0.2">
      <c r="F19" s="132"/>
      <c r="G19" s="131"/>
      <c r="H19" s="131"/>
      <c r="I19" s="130"/>
    </row>
    <row r="20" spans="6:9" x14ac:dyDescent="0.2">
      <c r="F20" s="132"/>
      <c r="G20" s="131"/>
      <c r="H20" s="131"/>
      <c r="I20" s="130"/>
    </row>
    <row r="21" spans="6:9" x14ac:dyDescent="0.2">
      <c r="F21" s="132"/>
      <c r="G21" s="131"/>
      <c r="H21" s="131"/>
      <c r="I21" s="130"/>
    </row>
    <row r="22" spans="6:9" x14ac:dyDescent="0.2">
      <c r="F22" s="132"/>
      <c r="G22" s="131"/>
      <c r="H22" s="131"/>
      <c r="I22" s="130"/>
    </row>
    <row r="23" spans="6:9" x14ac:dyDescent="0.2">
      <c r="F23" s="132"/>
      <c r="G23" s="131"/>
      <c r="H23" s="131"/>
      <c r="I23" s="130"/>
    </row>
    <row r="24" spans="6:9" x14ac:dyDescent="0.2">
      <c r="F24" s="132"/>
      <c r="G24" s="131"/>
      <c r="H24" s="131"/>
      <c r="I24" s="130"/>
    </row>
    <row r="25" spans="6:9" x14ac:dyDescent="0.2">
      <c r="F25" s="132"/>
      <c r="G25" s="131"/>
      <c r="H25" s="131"/>
      <c r="I25" s="130"/>
    </row>
    <row r="26" spans="6:9" x14ac:dyDescent="0.2">
      <c r="F26" s="132"/>
      <c r="G26" s="131"/>
      <c r="H26" s="131"/>
      <c r="I26" s="130"/>
    </row>
    <row r="27" spans="6:9" x14ac:dyDescent="0.2">
      <c r="F27" s="132"/>
      <c r="G27" s="131"/>
      <c r="H27" s="131"/>
      <c r="I27" s="130"/>
    </row>
    <row r="28" spans="6:9" x14ac:dyDescent="0.2">
      <c r="F28" s="132"/>
      <c r="G28" s="131"/>
      <c r="H28" s="131"/>
      <c r="I28" s="130"/>
    </row>
    <row r="29" spans="6:9" x14ac:dyDescent="0.2">
      <c r="F29" s="132"/>
      <c r="G29" s="131"/>
      <c r="H29" s="131"/>
      <c r="I29" s="130"/>
    </row>
    <row r="30" spans="6:9" x14ac:dyDescent="0.2">
      <c r="F30" s="132"/>
      <c r="G30" s="131"/>
      <c r="H30" s="131"/>
      <c r="I30" s="130"/>
    </row>
    <row r="31" spans="6:9" x14ac:dyDescent="0.2">
      <c r="F31" s="132"/>
      <c r="G31" s="131"/>
      <c r="H31" s="131"/>
      <c r="I31" s="130"/>
    </row>
    <row r="32" spans="6:9" x14ac:dyDescent="0.2">
      <c r="F32" s="132"/>
      <c r="G32" s="131"/>
      <c r="H32" s="131"/>
      <c r="I32" s="130"/>
    </row>
    <row r="33" spans="6:9" x14ac:dyDescent="0.2">
      <c r="F33" s="132"/>
      <c r="G33" s="131"/>
      <c r="H33" s="131"/>
      <c r="I33" s="130"/>
    </row>
    <row r="34" spans="6:9" x14ac:dyDescent="0.2">
      <c r="F34" s="132"/>
      <c r="G34" s="131"/>
      <c r="H34" s="131"/>
      <c r="I34" s="130"/>
    </row>
    <row r="35" spans="6:9" x14ac:dyDescent="0.2">
      <c r="F35" s="132"/>
      <c r="G35" s="131"/>
      <c r="H35" s="131"/>
      <c r="I35" s="130"/>
    </row>
    <row r="36" spans="6:9" x14ac:dyDescent="0.2">
      <c r="F36" s="132"/>
      <c r="G36" s="131"/>
      <c r="H36" s="131"/>
      <c r="I36" s="130"/>
    </row>
    <row r="37" spans="6:9" x14ac:dyDescent="0.2">
      <c r="F37" s="132"/>
      <c r="G37" s="131"/>
      <c r="H37" s="131"/>
      <c r="I37" s="130"/>
    </row>
    <row r="38" spans="6:9" x14ac:dyDescent="0.2">
      <c r="F38" s="132"/>
      <c r="G38" s="131"/>
      <c r="H38" s="131"/>
      <c r="I38" s="130"/>
    </row>
    <row r="39" spans="6:9" x14ac:dyDescent="0.2">
      <c r="F39" s="132"/>
      <c r="G39" s="131"/>
      <c r="H39" s="131"/>
      <c r="I39" s="130"/>
    </row>
    <row r="40" spans="6:9" x14ac:dyDescent="0.2">
      <c r="F40" s="132"/>
      <c r="G40" s="131"/>
      <c r="H40" s="131"/>
      <c r="I40" s="130"/>
    </row>
    <row r="41" spans="6:9" x14ac:dyDescent="0.2">
      <c r="F41" s="132"/>
      <c r="G41" s="131"/>
      <c r="H41" s="131"/>
      <c r="I41" s="130"/>
    </row>
    <row r="42" spans="6:9" x14ac:dyDescent="0.2">
      <c r="F42" s="132"/>
      <c r="G42" s="131"/>
      <c r="H42" s="131"/>
      <c r="I42" s="130"/>
    </row>
    <row r="43" spans="6:9" x14ac:dyDescent="0.2">
      <c r="F43" s="132"/>
      <c r="G43" s="131"/>
      <c r="H43" s="131"/>
      <c r="I43" s="130"/>
    </row>
    <row r="44" spans="6:9" x14ac:dyDescent="0.2">
      <c r="F44" s="132"/>
      <c r="G44" s="131"/>
      <c r="H44" s="131"/>
      <c r="I44" s="130"/>
    </row>
    <row r="45" spans="6:9" x14ac:dyDescent="0.2">
      <c r="F45" s="132"/>
      <c r="G45" s="131"/>
      <c r="H45" s="131"/>
      <c r="I45" s="130"/>
    </row>
    <row r="46" spans="6:9" x14ac:dyDescent="0.2">
      <c r="F46" s="132"/>
      <c r="G46" s="131"/>
      <c r="H46" s="131"/>
      <c r="I46" s="130"/>
    </row>
    <row r="47" spans="6:9" x14ac:dyDescent="0.2">
      <c r="F47" s="132"/>
      <c r="G47" s="131"/>
      <c r="H47" s="131"/>
      <c r="I47" s="130"/>
    </row>
    <row r="48" spans="6:9" x14ac:dyDescent="0.2">
      <c r="F48" s="132"/>
      <c r="G48" s="131"/>
      <c r="H48" s="131"/>
      <c r="I48" s="130"/>
    </row>
    <row r="49" spans="6:9" x14ac:dyDescent="0.2">
      <c r="F49" s="132"/>
      <c r="G49" s="131"/>
      <c r="H49" s="131"/>
      <c r="I49" s="130"/>
    </row>
    <row r="50" spans="6:9" x14ac:dyDescent="0.2">
      <c r="F50" s="132"/>
      <c r="G50" s="131"/>
      <c r="H50" s="131"/>
      <c r="I50" s="130"/>
    </row>
    <row r="51" spans="6:9" x14ac:dyDescent="0.2">
      <c r="F51" s="132"/>
      <c r="G51" s="131"/>
      <c r="H51" s="131"/>
      <c r="I51" s="130"/>
    </row>
    <row r="52" spans="6:9" x14ac:dyDescent="0.2">
      <c r="F52" s="132"/>
      <c r="G52" s="131"/>
      <c r="H52" s="131"/>
      <c r="I52" s="130"/>
    </row>
    <row r="53" spans="6:9" x14ac:dyDescent="0.2">
      <c r="F53" s="132"/>
      <c r="G53" s="131"/>
      <c r="H53" s="131"/>
      <c r="I53" s="130"/>
    </row>
    <row r="54" spans="6:9" x14ac:dyDescent="0.2">
      <c r="F54" s="132"/>
      <c r="G54" s="131"/>
      <c r="H54" s="131"/>
      <c r="I54" s="130"/>
    </row>
    <row r="55" spans="6:9" x14ac:dyDescent="0.2">
      <c r="F55" s="132"/>
      <c r="G55" s="131"/>
      <c r="H55" s="131"/>
      <c r="I55" s="130"/>
    </row>
    <row r="56" spans="6:9" x14ac:dyDescent="0.2">
      <c r="F56" s="132"/>
      <c r="G56" s="131"/>
      <c r="H56" s="131"/>
      <c r="I56" s="130"/>
    </row>
    <row r="57" spans="6:9" x14ac:dyDescent="0.2">
      <c r="F57" s="132"/>
      <c r="G57" s="131"/>
      <c r="H57" s="131"/>
      <c r="I57" s="130"/>
    </row>
    <row r="58" spans="6:9" x14ac:dyDescent="0.2">
      <c r="F58" s="132"/>
      <c r="G58" s="131"/>
      <c r="H58" s="131"/>
      <c r="I58" s="130"/>
    </row>
    <row r="59" spans="6:9" x14ac:dyDescent="0.2">
      <c r="F59" s="132"/>
      <c r="G59" s="131"/>
      <c r="H59" s="131"/>
      <c r="I59" s="130"/>
    </row>
    <row r="60" spans="6:9" x14ac:dyDescent="0.2">
      <c r="F60" s="132"/>
      <c r="G60" s="131"/>
      <c r="H60" s="131"/>
      <c r="I60" s="130"/>
    </row>
    <row r="61" spans="6:9" x14ac:dyDescent="0.2">
      <c r="F61" s="132"/>
      <c r="G61" s="131"/>
      <c r="H61" s="131"/>
      <c r="I61" s="130"/>
    </row>
    <row r="62" spans="6:9" x14ac:dyDescent="0.2">
      <c r="F62" s="132"/>
      <c r="G62" s="131"/>
      <c r="H62" s="131"/>
      <c r="I62" s="130"/>
    </row>
    <row r="63" spans="6:9" x14ac:dyDescent="0.2">
      <c r="F63" s="132"/>
      <c r="G63" s="131"/>
      <c r="H63" s="131"/>
      <c r="I63" s="130"/>
    </row>
    <row r="64" spans="6:9" x14ac:dyDescent="0.2">
      <c r="F64" s="132"/>
      <c r="G64" s="131"/>
      <c r="H64" s="131"/>
      <c r="I64" s="130"/>
    </row>
  </sheetData>
  <sheetProtection sheet="1" objects="1" scenarios="1"/>
  <mergeCells count="3">
    <mergeCell ref="A1:B1"/>
    <mergeCell ref="A2:B2"/>
    <mergeCell ref="G2:I2"/>
  </mergeCells>
  <pageMargins left="0.25" right="0.25" top="0.75" bottom="0.75" header="0.3" footer="0.3"/>
  <pageSetup paperSize="9" orientation="portrait" horizontalDpi="300" verticalDpi="300" r:id="rId1"/>
  <headerFooter alignWithMargins="0">
    <oddFooter>&amp;L&amp;9Zpracováno programem &amp;"Arial CE,Tučné"BUILDpower,  © RTS, a.s.&amp;R&amp;"Arial,Obyčejné"Strana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showGridLines="0" zoomScale="85" zoomScaleNormal="85" workbookViewId="0">
      <selection activeCell="C25" sqref="C25:F25"/>
    </sheetView>
  </sheetViews>
  <sheetFormatPr defaultRowHeight="14.25" x14ac:dyDescent="0.2"/>
  <cols>
    <col min="1" max="1" width="4.85546875" style="163" customWidth="1"/>
    <col min="2" max="2" width="10.7109375" style="163" customWidth="1"/>
    <col min="3" max="3" width="38.85546875" style="163" customWidth="1"/>
    <col min="4" max="4" width="4.5703125" style="163" customWidth="1"/>
    <col min="5" max="5" width="7.85546875" style="163" customWidth="1"/>
    <col min="6" max="6" width="11.42578125" style="163" customWidth="1"/>
    <col min="7" max="7" width="16.85546875" style="163" customWidth="1"/>
    <col min="8" max="9" width="1.7109375" style="163" customWidth="1"/>
    <col min="10" max="10" width="5.7109375" style="163" customWidth="1"/>
    <col min="11" max="11" width="9" style="163" bestFit="1" customWidth="1"/>
    <col min="12" max="16384" width="9.140625" style="163"/>
  </cols>
  <sheetData>
    <row r="1" spans="1:11" ht="24.95" customHeight="1" x14ac:dyDescent="0.2">
      <c r="A1" s="206">
        <v>14891</v>
      </c>
      <c r="B1" s="206"/>
      <c r="C1" s="206" t="s">
        <v>198</v>
      </c>
      <c r="D1" s="206"/>
      <c r="E1" s="206"/>
      <c r="F1" s="206"/>
      <c r="G1" s="206"/>
      <c r="H1" s="164"/>
      <c r="I1" s="164"/>
      <c r="J1" s="164"/>
      <c r="K1" s="164"/>
    </row>
    <row r="2" spans="1:11" ht="24.95" customHeight="1" x14ac:dyDescent="0.2">
      <c r="A2" s="207" t="s">
        <v>172</v>
      </c>
      <c r="B2" s="207"/>
      <c r="C2" s="208" t="s">
        <v>197</v>
      </c>
      <c r="D2" s="208"/>
      <c r="E2" s="208"/>
      <c r="F2" s="208"/>
      <c r="G2" s="208"/>
      <c r="H2" s="164"/>
      <c r="I2" s="164"/>
      <c r="J2" s="164"/>
      <c r="K2" s="164"/>
    </row>
    <row r="3" spans="1:11" ht="15" x14ac:dyDescent="0.2">
      <c r="A3" s="164"/>
      <c r="B3" s="164"/>
      <c r="C3" s="164"/>
      <c r="D3" s="164"/>
      <c r="E3" s="164"/>
      <c r="F3" s="164"/>
      <c r="G3" s="164"/>
      <c r="H3" s="164"/>
      <c r="I3" s="164"/>
      <c r="J3" s="164"/>
      <c r="K3" s="164"/>
    </row>
    <row r="4" spans="1:11" ht="15" x14ac:dyDescent="0.2">
      <c r="A4" s="209"/>
      <c r="B4" s="210"/>
      <c r="C4" s="210" t="s">
        <v>77</v>
      </c>
      <c r="D4" s="210"/>
      <c r="E4" s="210"/>
      <c r="F4" s="210"/>
      <c r="G4" s="211"/>
      <c r="H4" s="164"/>
      <c r="I4" s="164"/>
      <c r="J4" s="164"/>
      <c r="K4" s="164"/>
    </row>
    <row r="5" spans="1:11" ht="15" x14ac:dyDescent="0.2">
      <c r="A5" s="175" t="s">
        <v>148</v>
      </c>
      <c r="B5" s="175" t="s">
        <v>147</v>
      </c>
      <c r="C5" s="175" t="s">
        <v>146</v>
      </c>
      <c r="D5" s="175" t="s">
        <v>145</v>
      </c>
      <c r="E5" s="175" t="s">
        <v>144</v>
      </c>
      <c r="F5" s="175" t="s">
        <v>143</v>
      </c>
      <c r="G5" s="175" t="s">
        <v>142</v>
      </c>
      <c r="H5" s="164"/>
      <c r="I5" s="164"/>
      <c r="J5" s="164"/>
      <c r="K5" s="164"/>
    </row>
    <row r="6" spans="1:11" ht="15" x14ac:dyDescent="0.2">
      <c r="A6" s="212"/>
      <c r="B6" s="212"/>
      <c r="C6" s="213" t="s">
        <v>178</v>
      </c>
      <c r="D6" s="213"/>
      <c r="E6" s="213"/>
      <c r="F6" s="213"/>
      <c r="G6" s="213"/>
      <c r="H6" s="164"/>
      <c r="I6" s="164"/>
      <c r="J6" s="164"/>
      <c r="K6" s="164"/>
    </row>
    <row r="7" spans="1:11" ht="15" x14ac:dyDescent="0.2">
      <c r="A7" s="172">
        <v>1</v>
      </c>
      <c r="B7" s="173" t="s">
        <v>196</v>
      </c>
      <c r="C7" s="173" t="s">
        <v>195</v>
      </c>
      <c r="D7" s="172" t="s">
        <v>117</v>
      </c>
      <c r="E7" s="171">
        <v>11</v>
      </c>
      <c r="F7" s="222">
        <v>0</v>
      </c>
      <c r="G7" s="179">
        <f>F7*E7</f>
        <v>0</v>
      </c>
      <c r="H7" s="164"/>
      <c r="I7" s="164"/>
    </row>
    <row r="8" spans="1:11" ht="15" x14ac:dyDescent="0.2">
      <c r="A8" s="172">
        <v>2</v>
      </c>
      <c r="B8" s="173" t="s">
        <v>194</v>
      </c>
      <c r="C8" s="173" t="s">
        <v>193</v>
      </c>
      <c r="D8" s="172" t="s">
        <v>192</v>
      </c>
      <c r="E8" s="171">
        <v>1</v>
      </c>
      <c r="F8" s="222">
        <v>0</v>
      </c>
      <c r="G8" s="179">
        <f>F8*E8</f>
        <v>0</v>
      </c>
      <c r="H8" s="164"/>
      <c r="I8" s="164"/>
    </row>
    <row r="9" spans="1:11" ht="15" x14ac:dyDescent="0.2">
      <c r="A9" s="172">
        <v>3</v>
      </c>
      <c r="B9" s="173"/>
      <c r="C9" s="173" t="s">
        <v>191</v>
      </c>
      <c r="D9" s="172" t="s">
        <v>117</v>
      </c>
      <c r="E9" s="171">
        <v>80</v>
      </c>
      <c r="F9" s="222">
        <v>0</v>
      </c>
      <c r="G9" s="179">
        <f>F9*E9</f>
        <v>0</v>
      </c>
      <c r="H9" s="164"/>
      <c r="I9" s="164"/>
    </row>
    <row r="10" spans="1:11" ht="15" x14ac:dyDescent="0.2">
      <c r="A10" s="172">
        <v>4</v>
      </c>
      <c r="B10" s="173"/>
      <c r="C10" s="173" t="s">
        <v>190</v>
      </c>
      <c r="D10" s="172" t="s">
        <v>117</v>
      </c>
      <c r="E10" s="171">
        <v>7</v>
      </c>
      <c r="F10" s="222">
        <v>0</v>
      </c>
      <c r="G10" s="179">
        <f>F10*E10</f>
        <v>0</v>
      </c>
      <c r="H10" s="164"/>
      <c r="I10" s="164"/>
    </row>
    <row r="11" spans="1:11" ht="15" x14ac:dyDescent="0.2">
      <c r="A11" s="169"/>
      <c r="B11" s="169" t="s">
        <v>92</v>
      </c>
      <c r="C11" s="214" t="s">
        <v>178</v>
      </c>
      <c r="D11" s="215"/>
      <c r="E11" s="215"/>
      <c r="F11" s="215"/>
      <c r="G11" s="178">
        <f>SUM(G7:G10)</f>
        <v>0</v>
      </c>
      <c r="H11" s="164"/>
      <c r="I11" s="164"/>
      <c r="J11" s="164"/>
      <c r="K11" s="164"/>
    </row>
    <row r="12" spans="1:11" ht="15" x14ac:dyDescent="0.2">
      <c r="A12" s="212"/>
      <c r="B12" s="212"/>
      <c r="C12" s="213" t="s">
        <v>189</v>
      </c>
      <c r="D12" s="213"/>
      <c r="E12" s="213"/>
      <c r="F12" s="213"/>
      <c r="G12" s="213"/>
      <c r="H12" s="164"/>
      <c r="I12" s="164"/>
      <c r="J12" s="164"/>
      <c r="K12" s="164"/>
    </row>
    <row r="13" spans="1:11" ht="15" x14ac:dyDescent="0.2">
      <c r="A13" s="172">
        <v>5</v>
      </c>
      <c r="B13" s="173"/>
      <c r="C13" s="173" t="s">
        <v>188</v>
      </c>
      <c r="D13" s="172" t="s">
        <v>158</v>
      </c>
      <c r="E13" s="171">
        <v>1</v>
      </c>
      <c r="F13" s="222">
        <v>0</v>
      </c>
      <c r="G13" s="179">
        <f>F13*E13</f>
        <v>0</v>
      </c>
      <c r="H13" s="164"/>
      <c r="I13" s="164"/>
    </row>
    <row r="14" spans="1:11" ht="15" x14ac:dyDescent="0.2">
      <c r="A14" s="169"/>
      <c r="B14" s="169" t="s">
        <v>92</v>
      </c>
      <c r="C14" s="214" t="s">
        <v>177</v>
      </c>
      <c r="D14" s="215"/>
      <c r="E14" s="215"/>
      <c r="F14" s="215"/>
      <c r="G14" s="178">
        <f>SUM(G13:G13)</f>
        <v>0</v>
      </c>
      <c r="H14" s="164"/>
      <c r="I14" s="164"/>
      <c r="J14" s="164"/>
      <c r="K14" s="164"/>
    </row>
    <row r="15" spans="1:11" ht="15" x14ac:dyDescent="0.2">
      <c r="A15" s="167"/>
      <c r="B15" s="167" t="s">
        <v>92</v>
      </c>
      <c r="C15" s="216" t="s">
        <v>77</v>
      </c>
      <c r="D15" s="215"/>
      <c r="E15" s="215"/>
      <c r="F15" s="215"/>
      <c r="G15" s="177">
        <f>+G11+G14</f>
        <v>0</v>
      </c>
      <c r="H15" s="164"/>
      <c r="I15" s="164"/>
      <c r="J15" s="164"/>
      <c r="K15" s="164"/>
    </row>
    <row r="16" spans="1:11" ht="15" x14ac:dyDescent="0.2">
      <c r="A16" s="164"/>
      <c r="B16" s="164"/>
      <c r="C16" s="164"/>
      <c r="D16" s="164"/>
      <c r="E16" s="164"/>
      <c r="F16" s="164"/>
      <c r="G16" s="164"/>
      <c r="H16" s="164"/>
      <c r="I16" s="164"/>
      <c r="J16" s="164"/>
      <c r="K16" s="164"/>
    </row>
    <row r="17" spans="1:11" ht="15" x14ac:dyDescent="0.2">
      <c r="A17" s="209"/>
      <c r="B17" s="210"/>
      <c r="C17" s="210" t="s">
        <v>91</v>
      </c>
      <c r="D17" s="210"/>
      <c r="E17" s="210"/>
      <c r="F17" s="210"/>
      <c r="G17" s="211"/>
      <c r="H17" s="164"/>
      <c r="I17" s="164"/>
      <c r="J17" s="164"/>
      <c r="K17" s="164"/>
    </row>
    <row r="18" spans="1:11" ht="15" x14ac:dyDescent="0.2">
      <c r="A18" s="175" t="s">
        <v>148</v>
      </c>
      <c r="B18" s="175" t="s">
        <v>147</v>
      </c>
      <c r="C18" s="175" t="s">
        <v>146</v>
      </c>
      <c r="D18" s="175" t="s">
        <v>145</v>
      </c>
      <c r="E18" s="175" t="s">
        <v>144</v>
      </c>
      <c r="F18" s="175" t="s">
        <v>143</v>
      </c>
      <c r="G18" s="175" t="s">
        <v>142</v>
      </c>
      <c r="H18" s="164"/>
      <c r="I18" s="164"/>
      <c r="J18" s="164"/>
      <c r="K18" s="164"/>
    </row>
    <row r="19" spans="1:11" ht="15" x14ac:dyDescent="0.2">
      <c r="A19" s="212"/>
      <c r="B19" s="212"/>
      <c r="C19" s="213" t="s">
        <v>69</v>
      </c>
      <c r="D19" s="213"/>
      <c r="E19" s="213"/>
      <c r="F19" s="213"/>
      <c r="G19" s="213"/>
      <c r="H19" s="164"/>
      <c r="I19" s="164"/>
      <c r="J19" s="164"/>
      <c r="K19" s="164"/>
    </row>
    <row r="20" spans="1:11" ht="15" x14ac:dyDescent="0.2">
      <c r="A20" s="172">
        <v>6</v>
      </c>
      <c r="B20" s="173"/>
      <c r="C20" s="173" t="s">
        <v>133</v>
      </c>
      <c r="D20" s="172" t="s">
        <v>130</v>
      </c>
      <c r="E20" s="171">
        <v>16</v>
      </c>
      <c r="F20" s="222">
        <v>0</v>
      </c>
      <c r="G20" s="179">
        <f>F20*E20</f>
        <v>0</v>
      </c>
      <c r="H20" s="164"/>
      <c r="I20" s="164"/>
    </row>
    <row r="21" spans="1:11" ht="15" x14ac:dyDescent="0.2">
      <c r="A21" s="169"/>
      <c r="B21" s="169" t="s">
        <v>92</v>
      </c>
      <c r="C21" s="214" t="s">
        <v>69</v>
      </c>
      <c r="D21" s="215"/>
      <c r="E21" s="215"/>
      <c r="F21" s="215"/>
      <c r="G21" s="178">
        <f>SUM(G20:G20)</f>
        <v>0</v>
      </c>
      <c r="H21" s="164"/>
      <c r="I21" s="164"/>
      <c r="J21" s="164"/>
      <c r="K21" s="164"/>
    </row>
    <row r="22" spans="1:11" ht="15" x14ac:dyDescent="0.2">
      <c r="A22" s="212"/>
      <c r="B22" s="212"/>
      <c r="C22" s="213" t="s">
        <v>176</v>
      </c>
      <c r="D22" s="213"/>
      <c r="E22" s="213"/>
      <c r="F22" s="213"/>
      <c r="G22" s="213"/>
      <c r="H22" s="164"/>
      <c r="I22" s="164"/>
      <c r="J22" s="164"/>
      <c r="K22" s="164"/>
    </row>
    <row r="23" spans="1:11" ht="15" x14ac:dyDescent="0.2">
      <c r="A23" s="172">
        <v>7</v>
      </c>
      <c r="B23" s="173"/>
      <c r="C23" s="173" t="s">
        <v>187</v>
      </c>
      <c r="D23" s="172" t="s">
        <v>117</v>
      </c>
      <c r="E23" s="171">
        <v>11</v>
      </c>
      <c r="F23" s="222">
        <v>0</v>
      </c>
      <c r="G23" s="179">
        <f>F23*E23</f>
        <v>0</v>
      </c>
      <c r="H23" s="164"/>
      <c r="I23" s="164"/>
    </row>
    <row r="24" spans="1:11" ht="15" x14ac:dyDescent="0.2">
      <c r="A24" s="172">
        <v>8</v>
      </c>
      <c r="B24" s="173"/>
      <c r="C24" s="173" t="s">
        <v>186</v>
      </c>
      <c r="D24" s="172" t="s">
        <v>117</v>
      </c>
      <c r="E24" s="171">
        <v>7</v>
      </c>
      <c r="F24" s="222">
        <v>0</v>
      </c>
      <c r="G24" s="179">
        <f>F24*E24</f>
        <v>0</v>
      </c>
      <c r="H24" s="164"/>
      <c r="I24" s="164"/>
    </row>
    <row r="25" spans="1:11" ht="15" x14ac:dyDescent="0.2">
      <c r="A25" s="169"/>
      <c r="B25" s="169" t="s">
        <v>92</v>
      </c>
      <c r="C25" s="214" t="s">
        <v>176</v>
      </c>
      <c r="D25" s="215"/>
      <c r="E25" s="215"/>
      <c r="F25" s="215"/>
      <c r="G25" s="178">
        <f>SUM(G23:G24)</f>
        <v>0</v>
      </c>
      <c r="H25" s="164"/>
      <c r="I25" s="164"/>
      <c r="J25" s="164"/>
      <c r="K25" s="164"/>
    </row>
    <row r="26" spans="1:11" ht="15" x14ac:dyDescent="0.2">
      <c r="A26" s="212"/>
      <c r="B26" s="212"/>
      <c r="C26" s="213" t="s">
        <v>67</v>
      </c>
      <c r="D26" s="213"/>
      <c r="E26" s="213"/>
      <c r="F26" s="213"/>
      <c r="G26" s="213"/>
      <c r="H26" s="164"/>
      <c r="I26" s="164"/>
      <c r="J26" s="164"/>
      <c r="K26" s="164"/>
    </row>
    <row r="27" spans="1:11" ht="15" x14ac:dyDescent="0.2">
      <c r="A27" s="172">
        <v>9</v>
      </c>
      <c r="B27" s="173"/>
      <c r="C27" s="173" t="s">
        <v>185</v>
      </c>
      <c r="D27" s="172" t="s">
        <v>117</v>
      </c>
      <c r="E27" s="171">
        <v>1</v>
      </c>
      <c r="F27" s="222">
        <v>0</v>
      </c>
      <c r="G27" s="179">
        <f t="shared" ref="G27:G32" si="0">F27*E27</f>
        <v>0</v>
      </c>
      <c r="H27" s="164"/>
      <c r="I27" s="164"/>
    </row>
    <row r="28" spans="1:11" ht="15" x14ac:dyDescent="0.2">
      <c r="A28" s="172">
        <v>10</v>
      </c>
      <c r="B28" s="173"/>
      <c r="C28" s="173" t="s">
        <v>184</v>
      </c>
      <c r="D28" s="172" t="s">
        <v>117</v>
      </c>
      <c r="E28" s="171">
        <v>1</v>
      </c>
      <c r="F28" s="222">
        <v>0</v>
      </c>
      <c r="G28" s="179">
        <f t="shared" si="0"/>
        <v>0</v>
      </c>
      <c r="H28" s="164"/>
      <c r="I28" s="164"/>
    </row>
    <row r="29" spans="1:11" ht="15" x14ac:dyDescent="0.2">
      <c r="A29" s="172">
        <v>11</v>
      </c>
      <c r="B29" s="173"/>
      <c r="C29" s="173" t="s">
        <v>183</v>
      </c>
      <c r="D29" s="172" t="s">
        <v>117</v>
      </c>
      <c r="E29" s="171">
        <v>5</v>
      </c>
      <c r="F29" s="222">
        <v>0</v>
      </c>
      <c r="G29" s="179">
        <f t="shared" si="0"/>
        <v>0</v>
      </c>
      <c r="H29" s="164"/>
      <c r="I29" s="164"/>
    </row>
    <row r="30" spans="1:11" ht="15" x14ac:dyDescent="0.2">
      <c r="A30" s="172">
        <v>12</v>
      </c>
      <c r="B30" s="173"/>
      <c r="C30" s="173" t="s">
        <v>182</v>
      </c>
      <c r="D30" s="172" t="s">
        <v>117</v>
      </c>
      <c r="E30" s="171">
        <v>5</v>
      </c>
      <c r="F30" s="222">
        <v>0</v>
      </c>
      <c r="G30" s="179">
        <f t="shared" si="0"/>
        <v>0</v>
      </c>
      <c r="H30" s="164"/>
      <c r="I30" s="164"/>
    </row>
    <row r="31" spans="1:11" ht="15" x14ac:dyDescent="0.2">
      <c r="A31" s="172">
        <v>13</v>
      </c>
      <c r="B31" s="173"/>
      <c r="C31" s="173" t="s">
        <v>181</v>
      </c>
      <c r="D31" s="172" t="s">
        <v>117</v>
      </c>
      <c r="E31" s="171">
        <v>1</v>
      </c>
      <c r="F31" s="222">
        <v>0</v>
      </c>
      <c r="G31" s="179">
        <f t="shared" si="0"/>
        <v>0</v>
      </c>
      <c r="H31" s="164"/>
      <c r="I31" s="164"/>
    </row>
    <row r="32" spans="1:11" ht="15" x14ac:dyDescent="0.2">
      <c r="A32" s="172">
        <v>14</v>
      </c>
      <c r="B32" s="173"/>
      <c r="C32" s="173" t="s">
        <v>180</v>
      </c>
      <c r="D32" s="172" t="s">
        <v>117</v>
      </c>
      <c r="E32" s="171">
        <v>1</v>
      </c>
      <c r="F32" s="222">
        <v>0</v>
      </c>
      <c r="G32" s="179">
        <f t="shared" si="0"/>
        <v>0</v>
      </c>
      <c r="H32" s="164"/>
      <c r="I32" s="164"/>
    </row>
    <row r="33" spans="1:11" ht="15" x14ac:dyDescent="0.2">
      <c r="A33" s="169"/>
      <c r="B33" s="169" t="s">
        <v>92</v>
      </c>
      <c r="C33" s="214" t="s">
        <v>67</v>
      </c>
      <c r="D33" s="215"/>
      <c r="E33" s="215"/>
      <c r="F33" s="215"/>
      <c r="G33" s="178">
        <f>SUM(G27:G32)</f>
        <v>0</v>
      </c>
      <c r="H33" s="164"/>
      <c r="I33" s="164"/>
      <c r="J33" s="164"/>
      <c r="K33" s="164"/>
    </row>
    <row r="34" spans="1:11" ht="15" x14ac:dyDescent="0.2">
      <c r="A34" s="167"/>
      <c r="B34" s="167" t="s">
        <v>92</v>
      </c>
      <c r="C34" s="216" t="s">
        <v>91</v>
      </c>
      <c r="D34" s="215"/>
      <c r="E34" s="215"/>
      <c r="F34" s="215"/>
      <c r="G34" s="177">
        <f>+G21+G25+G33</f>
        <v>0</v>
      </c>
      <c r="H34" s="164"/>
      <c r="I34" s="164"/>
      <c r="J34" s="164"/>
      <c r="K34" s="164"/>
    </row>
    <row r="35" spans="1:11" ht="15" x14ac:dyDescent="0.2">
      <c r="A35" s="164"/>
      <c r="B35" s="164"/>
      <c r="C35" s="164"/>
      <c r="D35" s="164"/>
      <c r="E35" s="164"/>
      <c r="F35" s="164"/>
      <c r="G35" s="164"/>
      <c r="H35" s="164"/>
      <c r="I35" s="164"/>
      <c r="J35" s="164"/>
      <c r="K35" s="164"/>
    </row>
    <row r="36" spans="1:11" ht="15" x14ac:dyDescent="0.2">
      <c r="A36" s="217" t="s">
        <v>90</v>
      </c>
      <c r="B36" s="217"/>
      <c r="C36" s="217"/>
      <c r="D36" s="217"/>
      <c r="E36" s="217"/>
      <c r="F36" s="217"/>
      <c r="G36" s="176">
        <f>+G15+G34</f>
        <v>0</v>
      </c>
      <c r="H36" s="164"/>
    </row>
  </sheetData>
  <sheetProtection sheet="1" objects="1" scenarios="1"/>
  <protectedRanges>
    <protectedRange sqref="F7 F8 F9 F10 F13 F20 F23 F24 F27 F28 F29 F30 F31 F32" name="Oblast1"/>
  </protectedRanges>
  <mergeCells count="26">
    <mergeCell ref="C14:F14"/>
    <mergeCell ref="C15:F15"/>
    <mergeCell ref="A17:B17"/>
    <mergeCell ref="C17:G17"/>
    <mergeCell ref="A1:B1"/>
    <mergeCell ref="C1:G1"/>
    <mergeCell ref="A2:B2"/>
    <mergeCell ref="C2:G2"/>
    <mergeCell ref="A4:B4"/>
    <mergeCell ref="C4:G4"/>
    <mergeCell ref="A6:B6"/>
    <mergeCell ref="C6:G6"/>
    <mergeCell ref="C11:F11"/>
    <mergeCell ref="A12:B12"/>
    <mergeCell ref="C12:G12"/>
    <mergeCell ref="A19:B19"/>
    <mergeCell ref="C19:G19"/>
    <mergeCell ref="C34:F34"/>
    <mergeCell ref="A36:F36"/>
    <mergeCell ref="A22:B22"/>
    <mergeCell ref="C22:G22"/>
    <mergeCell ref="C25:F25"/>
    <mergeCell ref="A26:B26"/>
    <mergeCell ref="C26:G26"/>
    <mergeCell ref="C33:F33"/>
    <mergeCell ref="C21:F21"/>
  </mergeCells>
  <printOptions horizontalCentered="1"/>
  <pageMargins left="0.23622047244094491" right="0.23622047244094491" top="0.74803149606299213" bottom="0.74803149606299213" header="0.31496062992125984" footer="0.31496062992125984"/>
  <pageSetup paperSize="9" orientation="portrait" horizontalDpi="4294967293"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E55"/>
  <sheetViews>
    <sheetView workbookViewId="0">
      <selection activeCell="F30" sqref="F30:G30"/>
    </sheetView>
  </sheetViews>
  <sheetFormatPr defaultRowHeight="12.75" x14ac:dyDescent="0.2"/>
  <cols>
    <col min="1" max="1" width="2" style="33" customWidth="1"/>
    <col min="2" max="2" width="15" style="33" customWidth="1"/>
    <col min="3" max="3" width="15.85546875" style="33" customWidth="1"/>
    <col min="4" max="4" width="14.5703125" style="33" customWidth="1"/>
    <col min="5" max="5" width="13.5703125" style="33" customWidth="1"/>
    <col min="6" max="6" width="16.5703125" style="33" customWidth="1"/>
    <col min="7" max="7" width="15.28515625" style="33" customWidth="1"/>
    <col min="8" max="16384" width="9.140625" style="33"/>
  </cols>
  <sheetData>
    <row r="1" spans="1:57" ht="24.75" customHeight="1" thickBot="1" x14ac:dyDescent="0.25">
      <c r="A1" s="129" t="s">
        <v>64</v>
      </c>
      <c r="B1" s="128"/>
      <c r="C1" s="128"/>
      <c r="D1" s="128"/>
      <c r="E1" s="128"/>
      <c r="F1" s="128"/>
      <c r="G1" s="128"/>
    </row>
    <row r="2" spans="1:57" ht="12.75" customHeight="1" x14ac:dyDescent="0.2">
      <c r="A2" s="127" t="s">
        <v>63</v>
      </c>
      <c r="B2" s="126"/>
      <c r="C2" s="125">
        <f>'Rekapitulace-ovládání osv.'!H1</f>
        <v>0</v>
      </c>
      <c r="D2" s="125">
        <f>'Rekapitulace-ovládání osv.'!G2</f>
        <v>0</v>
      </c>
      <c r="E2" s="124"/>
      <c r="F2" s="123" t="s">
        <v>62</v>
      </c>
      <c r="G2" s="122"/>
    </row>
    <row r="3" spans="1:57" ht="3" hidden="1" customHeight="1" x14ac:dyDescent="0.2">
      <c r="A3" s="69"/>
      <c r="B3" s="90"/>
      <c r="C3" s="114"/>
      <c r="D3" s="114"/>
      <c r="E3" s="113"/>
      <c r="F3" s="95"/>
      <c r="G3" s="116"/>
    </row>
    <row r="4" spans="1:57" ht="12" customHeight="1" x14ac:dyDescent="0.2">
      <c r="A4" s="115" t="s">
        <v>61</v>
      </c>
      <c r="B4" s="90"/>
      <c r="C4" s="114" t="s">
        <v>60</v>
      </c>
      <c r="D4" s="114"/>
      <c r="E4" s="113"/>
      <c r="F4" s="95" t="s">
        <v>59</v>
      </c>
      <c r="G4" s="121"/>
    </row>
    <row r="5" spans="1:57" ht="12.95" customHeight="1" x14ac:dyDescent="0.2">
      <c r="A5" s="120" t="s">
        <v>58</v>
      </c>
      <c r="B5" s="117"/>
      <c r="C5" s="119" t="s">
        <v>57</v>
      </c>
      <c r="D5" s="118"/>
      <c r="E5" s="117"/>
      <c r="F5" s="95" t="s">
        <v>56</v>
      </c>
      <c r="G5" s="116"/>
    </row>
    <row r="6" spans="1:57" ht="12.95" customHeight="1" x14ac:dyDescent="0.2">
      <c r="A6" s="115" t="s">
        <v>55</v>
      </c>
      <c r="B6" s="90"/>
      <c r="C6" s="114" t="s">
        <v>175</v>
      </c>
      <c r="D6" s="114"/>
      <c r="E6" s="113"/>
      <c r="F6" s="112" t="s">
        <v>53</v>
      </c>
      <c r="G6" s="105">
        <v>0</v>
      </c>
      <c r="O6" s="111"/>
    </row>
    <row r="7" spans="1:57" ht="12.95" customHeight="1" x14ac:dyDescent="0.2">
      <c r="A7" s="110"/>
      <c r="B7" s="109"/>
      <c r="C7" s="108" t="s">
        <v>6</v>
      </c>
      <c r="D7" s="107"/>
      <c r="E7" s="107"/>
      <c r="F7" s="106" t="s">
        <v>51</v>
      </c>
      <c r="G7" s="105">
        <f>IF(PocetMJ=0,,ROUND((F30+F32)/PocetMJ,1))</f>
        <v>0</v>
      </c>
    </row>
    <row r="8" spans="1:57" x14ac:dyDescent="0.2">
      <c r="A8" s="96" t="s">
        <v>50</v>
      </c>
      <c r="B8" s="95"/>
      <c r="C8" s="189" t="s">
        <v>49</v>
      </c>
      <c r="D8" s="189"/>
      <c r="E8" s="190"/>
      <c r="F8" s="104" t="s">
        <v>48</v>
      </c>
      <c r="G8" s="103"/>
      <c r="H8" s="102"/>
      <c r="I8" s="101"/>
    </row>
    <row r="9" spans="1:57" x14ac:dyDescent="0.2">
      <c r="A9" s="96" t="s">
        <v>47</v>
      </c>
      <c r="B9" s="95"/>
      <c r="C9" s="189" t="str">
        <f>Projektant</f>
        <v>INTAR a.s.</v>
      </c>
      <c r="D9" s="189"/>
      <c r="E9" s="190"/>
      <c r="F9" s="95"/>
      <c r="G9" s="100"/>
      <c r="H9" s="83"/>
    </row>
    <row r="10" spans="1:57" x14ac:dyDescent="0.2">
      <c r="A10" s="96" t="s">
        <v>46</v>
      </c>
      <c r="B10" s="95"/>
      <c r="C10" s="189" t="s">
        <v>45</v>
      </c>
      <c r="D10" s="189"/>
      <c r="E10" s="189"/>
      <c r="F10" s="99"/>
      <c r="G10" s="98"/>
      <c r="H10" s="97"/>
    </row>
    <row r="11" spans="1:57" ht="13.5" customHeight="1" x14ac:dyDescent="0.2">
      <c r="A11" s="96" t="s">
        <v>44</v>
      </c>
      <c r="B11" s="95"/>
      <c r="C11" s="189" t="s">
        <v>43</v>
      </c>
      <c r="D11" s="189"/>
      <c r="E11" s="189"/>
      <c r="F11" s="94" t="s">
        <v>42</v>
      </c>
      <c r="G11" s="93" t="s">
        <v>41</v>
      </c>
      <c r="H11" s="83"/>
      <c r="BA11" s="92"/>
      <c r="BB11" s="92"/>
      <c r="BC11" s="92"/>
      <c r="BD11" s="92"/>
      <c r="BE11" s="92"/>
    </row>
    <row r="12" spans="1:57" ht="12.75" customHeight="1" x14ac:dyDescent="0.2">
      <c r="A12" s="91" t="s">
        <v>40</v>
      </c>
      <c r="B12" s="90"/>
      <c r="C12" s="189" t="s">
        <v>39</v>
      </c>
      <c r="D12" s="189"/>
      <c r="E12" s="189"/>
      <c r="F12" s="89" t="s">
        <v>38</v>
      </c>
      <c r="G12" s="88"/>
      <c r="H12" s="83"/>
    </row>
    <row r="13" spans="1:57" ht="28.5" customHeight="1" thickBot="1" x14ac:dyDescent="0.25">
      <c r="A13" s="87" t="s">
        <v>37</v>
      </c>
      <c r="B13" s="86"/>
      <c r="C13" s="86"/>
      <c r="D13" s="86"/>
      <c r="E13" s="85"/>
      <c r="F13" s="85"/>
      <c r="G13" s="84"/>
      <c r="H13" s="83"/>
    </row>
    <row r="14" spans="1:57" ht="17.25" customHeight="1" thickBot="1" x14ac:dyDescent="0.25">
      <c r="A14" s="82" t="s">
        <v>36</v>
      </c>
      <c r="B14" s="81"/>
      <c r="C14" s="78"/>
      <c r="D14" s="80" t="s">
        <v>35</v>
      </c>
      <c r="E14" s="79"/>
      <c r="F14" s="79"/>
      <c r="G14" s="78"/>
    </row>
    <row r="15" spans="1:57" ht="15.95" customHeight="1" x14ac:dyDescent="0.2">
      <c r="A15" s="74"/>
      <c r="B15" s="70" t="s">
        <v>34</v>
      </c>
      <c r="C15" s="63">
        <f>HSV</f>
        <v>0</v>
      </c>
      <c r="D15" s="77"/>
      <c r="E15" s="76"/>
      <c r="F15" s="75"/>
      <c r="G15" s="63"/>
    </row>
    <row r="16" spans="1:57" ht="15.95" customHeight="1" x14ac:dyDescent="0.2">
      <c r="A16" s="74" t="s">
        <v>33</v>
      </c>
      <c r="B16" s="70" t="s">
        <v>32</v>
      </c>
      <c r="C16" s="63">
        <f>PSV</f>
        <v>0</v>
      </c>
      <c r="D16" s="69"/>
      <c r="E16" s="68"/>
      <c r="F16" s="40"/>
      <c r="G16" s="63"/>
    </row>
    <row r="17" spans="1:7" ht="15.95" customHeight="1" x14ac:dyDescent="0.2">
      <c r="A17" s="74" t="s">
        <v>31</v>
      </c>
      <c r="B17" s="70" t="s">
        <v>30</v>
      </c>
      <c r="C17" s="63">
        <f>Mont</f>
        <v>0</v>
      </c>
      <c r="D17" s="69"/>
      <c r="E17" s="68"/>
      <c r="F17" s="40"/>
      <c r="G17" s="63"/>
    </row>
    <row r="18" spans="1:7" ht="15.95" customHeight="1" x14ac:dyDescent="0.2">
      <c r="A18" s="73" t="s">
        <v>29</v>
      </c>
      <c r="B18" s="72" t="s">
        <v>28</v>
      </c>
      <c r="C18" s="63">
        <f>Dodavka</f>
        <v>0</v>
      </c>
      <c r="D18" s="69"/>
      <c r="E18" s="68"/>
      <c r="F18" s="40"/>
      <c r="G18" s="63"/>
    </row>
    <row r="19" spans="1:7" ht="15.95" customHeight="1" x14ac:dyDescent="0.2">
      <c r="A19" s="71" t="s">
        <v>27</v>
      </c>
      <c r="B19" s="70"/>
      <c r="C19" s="63">
        <f>SUM(C15:C18)</f>
        <v>0</v>
      </c>
      <c r="D19" s="69"/>
      <c r="E19" s="68"/>
      <c r="F19" s="40"/>
      <c r="G19" s="63"/>
    </row>
    <row r="20" spans="1:7" ht="15.95" customHeight="1" x14ac:dyDescent="0.2">
      <c r="A20" s="71"/>
      <c r="B20" s="70"/>
      <c r="C20" s="63"/>
      <c r="D20" s="69"/>
      <c r="E20" s="68"/>
      <c r="F20" s="40"/>
      <c r="G20" s="63"/>
    </row>
    <row r="21" spans="1:7" ht="15.95" customHeight="1" x14ac:dyDescent="0.2">
      <c r="A21" s="71" t="s">
        <v>26</v>
      </c>
      <c r="B21" s="70"/>
      <c r="C21" s="63">
        <f>HZS</f>
        <v>0</v>
      </c>
      <c r="D21" s="69"/>
      <c r="E21" s="68"/>
      <c r="F21" s="40"/>
      <c r="G21" s="63"/>
    </row>
    <row r="22" spans="1:7" ht="15.95" customHeight="1" x14ac:dyDescent="0.2">
      <c r="A22" s="51" t="s">
        <v>25</v>
      </c>
      <c r="B22" s="48"/>
      <c r="C22" s="63">
        <f>C19+C21</f>
        <v>0</v>
      </c>
      <c r="D22" s="69"/>
      <c r="E22" s="68"/>
      <c r="F22" s="40"/>
      <c r="G22" s="63"/>
    </row>
    <row r="23" spans="1:7" ht="15.95" customHeight="1" thickBot="1" x14ac:dyDescent="0.25">
      <c r="A23" s="195" t="s">
        <v>24</v>
      </c>
      <c r="B23" s="196"/>
      <c r="C23" s="67">
        <f>C22+G23</f>
        <v>0</v>
      </c>
      <c r="D23" s="66"/>
      <c r="E23" s="65"/>
      <c r="F23" s="64"/>
      <c r="G23" s="63"/>
    </row>
    <row r="24" spans="1:7" x14ac:dyDescent="0.2">
      <c r="A24" s="62" t="s">
        <v>23</v>
      </c>
      <c r="B24" s="60"/>
      <c r="C24" s="61"/>
      <c r="D24" s="60" t="s">
        <v>22</v>
      </c>
      <c r="E24" s="60"/>
      <c r="F24" s="59" t="s">
        <v>21</v>
      </c>
      <c r="G24" s="58"/>
    </row>
    <row r="25" spans="1:7" x14ac:dyDescent="0.2">
      <c r="A25" s="51" t="s">
        <v>20</v>
      </c>
      <c r="B25" s="48"/>
      <c r="C25" s="53"/>
      <c r="D25" s="48" t="s">
        <v>20</v>
      </c>
      <c r="E25" s="55"/>
      <c r="F25" s="54" t="s">
        <v>20</v>
      </c>
      <c r="G25" s="47"/>
    </row>
    <row r="26" spans="1:7" ht="37.5" customHeight="1" x14ac:dyDescent="0.2">
      <c r="A26" s="51" t="s">
        <v>19</v>
      </c>
      <c r="B26" s="57"/>
      <c r="C26" s="53"/>
      <c r="D26" s="48" t="s">
        <v>19</v>
      </c>
      <c r="E26" s="55"/>
      <c r="F26" s="54" t="s">
        <v>19</v>
      </c>
      <c r="G26" s="47"/>
    </row>
    <row r="27" spans="1:7" x14ac:dyDescent="0.2">
      <c r="A27" s="51"/>
      <c r="B27" s="56"/>
      <c r="C27" s="53"/>
      <c r="D27" s="48"/>
      <c r="E27" s="55"/>
      <c r="F27" s="54"/>
      <c r="G27" s="47"/>
    </row>
    <row r="28" spans="1:7" x14ac:dyDescent="0.2">
      <c r="A28" s="51" t="s">
        <v>18</v>
      </c>
      <c r="B28" s="48"/>
      <c r="C28" s="53"/>
      <c r="D28" s="54" t="s">
        <v>17</v>
      </c>
      <c r="E28" s="53"/>
      <c r="F28" s="52" t="s">
        <v>17</v>
      </c>
      <c r="G28" s="47"/>
    </row>
    <row r="29" spans="1:7" ht="69" customHeight="1" x14ac:dyDescent="0.2">
      <c r="A29" s="51"/>
      <c r="B29" s="48"/>
      <c r="C29" s="49"/>
      <c r="D29" s="50"/>
      <c r="E29" s="49"/>
      <c r="F29" s="48"/>
      <c r="G29" s="47"/>
    </row>
    <row r="30" spans="1:7" x14ac:dyDescent="0.2">
      <c r="A30" s="44" t="s">
        <v>15</v>
      </c>
      <c r="B30" s="41"/>
      <c r="C30" s="46">
        <v>21</v>
      </c>
      <c r="D30" s="41" t="s">
        <v>16</v>
      </c>
      <c r="E30" s="45"/>
      <c r="F30" s="197">
        <f>C23-F32</f>
        <v>0</v>
      </c>
      <c r="G30" s="198"/>
    </row>
    <row r="31" spans="1:7" x14ac:dyDescent="0.2">
      <c r="A31" s="44" t="s">
        <v>14</v>
      </c>
      <c r="B31" s="41"/>
      <c r="C31" s="46">
        <f>SazbaDPH1</f>
        <v>21</v>
      </c>
      <c r="D31" s="41" t="s">
        <v>13</v>
      </c>
      <c r="E31" s="45"/>
      <c r="F31" s="197">
        <f>ROUND(PRODUCT(F30,C31/100),0)</f>
        <v>0</v>
      </c>
      <c r="G31" s="198"/>
    </row>
    <row r="32" spans="1:7" x14ac:dyDescent="0.2">
      <c r="A32" s="44" t="s">
        <v>15</v>
      </c>
      <c r="B32" s="41"/>
      <c r="C32" s="46">
        <v>0</v>
      </c>
      <c r="D32" s="41" t="s">
        <v>13</v>
      </c>
      <c r="E32" s="45"/>
      <c r="F32" s="197">
        <v>0</v>
      </c>
      <c r="G32" s="198"/>
    </row>
    <row r="33" spans="1:8" x14ac:dyDescent="0.2">
      <c r="A33" s="44" t="s">
        <v>14</v>
      </c>
      <c r="B33" s="43"/>
      <c r="C33" s="42">
        <f>SazbaDPH2</f>
        <v>0</v>
      </c>
      <c r="D33" s="41" t="s">
        <v>13</v>
      </c>
      <c r="E33" s="40"/>
      <c r="F33" s="197">
        <f>ROUND(PRODUCT(F32,C33/100),0)</f>
        <v>0</v>
      </c>
      <c r="G33" s="198"/>
    </row>
    <row r="34" spans="1:8" s="36" customFormat="1" ht="19.5" customHeight="1" thickBot="1" x14ac:dyDescent="0.3">
      <c r="A34" s="39" t="s">
        <v>12</v>
      </c>
      <c r="B34" s="38"/>
      <c r="C34" s="38"/>
      <c r="D34" s="38"/>
      <c r="E34" s="37"/>
      <c r="F34" s="191">
        <f>ROUND(SUM(F30:F33),0)</f>
        <v>0</v>
      </c>
      <c r="G34" s="192"/>
    </row>
    <row r="36" spans="1:8" x14ac:dyDescent="0.2">
      <c r="A36" s="35" t="s">
        <v>11</v>
      </c>
      <c r="B36" s="35"/>
      <c r="C36" s="35"/>
      <c r="D36" s="35"/>
      <c r="E36" s="35"/>
      <c r="F36" s="35"/>
      <c r="G36" s="35"/>
      <c r="H36" s="33" t="s">
        <v>10</v>
      </c>
    </row>
    <row r="37" spans="1:8" ht="14.25" customHeight="1" x14ac:dyDescent="0.2">
      <c r="A37" s="35"/>
      <c r="B37" s="193"/>
      <c r="C37" s="193"/>
      <c r="D37" s="193"/>
      <c r="E37" s="193"/>
      <c r="F37" s="193"/>
      <c r="G37" s="193"/>
      <c r="H37" s="33" t="s">
        <v>10</v>
      </c>
    </row>
    <row r="38" spans="1:8" ht="12.75" customHeight="1" x14ac:dyDescent="0.2">
      <c r="A38" s="34"/>
      <c r="B38" s="193"/>
      <c r="C38" s="193"/>
      <c r="D38" s="193"/>
      <c r="E38" s="193"/>
      <c r="F38" s="193"/>
      <c r="G38" s="193"/>
      <c r="H38" s="33" t="s">
        <v>10</v>
      </c>
    </row>
    <row r="39" spans="1:8" x14ac:dyDescent="0.2">
      <c r="A39" s="34"/>
      <c r="B39" s="193"/>
      <c r="C39" s="193"/>
      <c r="D39" s="193"/>
      <c r="E39" s="193"/>
      <c r="F39" s="193"/>
      <c r="G39" s="193"/>
      <c r="H39" s="33" t="s">
        <v>10</v>
      </c>
    </row>
    <row r="40" spans="1:8" x14ac:dyDescent="0.2">
      <c r="A40" s="34"/>
      <c r="B40" s="193"/>
      <c r="C40" s="193"/>
      <c r="D40" s="193"/>
      <c r="E40" s="193"/>
      <c r="F40" s="193"/>
      <c r="G40" s="193"/>
      <c r="H40" s="33" t="s">
        <v>10</v>
      </c>
    </row>
    <row r="41" spans="1:8" x14ac:dyDescent="0.2">
      <c r="A41" s="34"/>
      <c r="B41" s="193"/>
      <c r="C41" s="193"/>
      <c r="D41" s="193"/>
      <c r="E41" s="193"/>
      <c r="F41" s="193"/>
      <c r="G41" s="193"/>
      <c r="H41" s="33" t="s">
        <v>10</v>
      </c>
    </row>
    <row r="42" spans="1:8" x14ac:dyDescent="0.2">
      <c r="A42" s="34"/>
      <c r="B42" s="193"/>
      <c r="C42" s="193"/>
      <c r="D42" s="193"/>
      <c r="E42" s="193"/>
      <c r="F42" s="193"/>
      <c r="G42" s="193"/>
      <c r="H42" s="33" t="s">
        <v>10</v>
      </c>
    </row>
    <row r="43" spans="1:8" x14ac:dyDescent="0.2">
      <c r="A43" s="34"/>
      <c r="B43" s="193"/>
      <c r="C43" s="193"/>
      <c r="D43" s="193"/>
      <c r="E43" s="193"/>
      <c r="F43" s="193"/>
      <c r="G43" s="193"/>
      <c r="H43" s="33" t="s">
        <v>10</v>
      </c>
    </row>
    <row r="44" spans="1:8" x14ac:dyDescent="0.2">
      <c r="A44" s="34"/>
      <c r="B44" s="193"/>
      <c r="C44" s="193"/>
      <c r="D44" s="193"/>
      <c r="E44" s="193"/>
      <c r="F44" s="193"/>
      <c r="G44" s="193"/>
      <c r="H44" s="33" t="s">
        <v>10</v>
      </c>
    </row>
    <row r="45" spans="1:8" ht="0.75" customHeight="1" x14ac:dyDescent="0.2">
      <c r="A45" s="34"/>
      <c r="B45" s="193"/>
      <c r="C45" s="193"/>
      <c r="D45" s="193"/>
      <c r="E45" s="193"/>
      <c r="F45" s="193"/>
      <c r="G45" s="193"/>
      <c r="H45" s="33" t="s">
        <v>10</v>
      </c>
    </row>
    <row r="46" spans="1:8" x14ac:dyDescent="0.2">
      <c r="B46" s="194"/>
      <c r="C46" s="194"/>
      <c r="D46" s="194"/>
      <c r="E46" s="194"/>
      <c r="F46" s="194"/>
      <c r="G46" s="194"/>
    </row>
    <row r="47" spans="1:8" x14ac:dyDescent="0.2">
      <c r="B47" s="194"/>
      <c r="C47" s="194"/>
      <c r="D47" s="194"/>
      <c r="E47" s="194"/>
      <c r="F47" s="194"/>
      <c r="G47" s="194"/>
    </row>
    <row r="48" spans="1:8" x14ac:dyDescent="0.2">
      <c r="B48" s="194"/>
      <c r="C48" s="194"/>
      <c r="D48" s="194"/>
      <c r="E48" s="194"/>
      <c r="F48" s="194"/>
      <c r="G48" s="194"/>
    </row>
    <row r="49" spans="2:7" x14ac:dyDescent="0.2">
      <c r="B49" s="194"/>
      <c r="C49" s="194"/>
      <c r="D49" s="194"/>
      <c r="E49" s="194"/>
      <c r="F49" s="194"/>
      <c r="G49" s="194"/>
    </row>
    <row r="50" spans="2:7" x14ac:dyDescent="0.2">
      <c r="B50" s="194"/>
      <c r="C50" s="194"/>
      <c r="D50" s="194"/>
      <c r="E50" s="194"/>
      <c r="F50" s="194"/>
      <c r="G50" s="194"/>
    </row>
    <row r="51" spans="2:7" x14ac:dyDescent="0.2">
      <c r="B51" s="194"/>
      <c r="C51" s="194"/>
      <c r="D51" s="194"/>
      <c r="E51" s="194"/>
      <c r="F51" s="194"/>
      <c r="G51" s="194"/>
    </row>
    <row r="52" spans="2:7" x14ac:dyDescent="0.2">
      <c r="B52" s="194"/>
      <c r="C52" s="194"/>
      <c r="D52" s="194"/>
      <c r="E52" s="194"/>
      <c r="F52" s="194"/>
      <c r="G52" s="194"/>
    </row>
    <row r="53" spans="2:7" x14ac:dyDescent="0.2">
      <c r="B53" s="194"/>
      <c r="C53" s="194"/>
      <c r="D53" s="194"/>
      <c r="E53" s="194"/>
      <c r="F53" s="194"/>
      <c r="G53" s="194"/>
    </row>
    <row r="54" spans="2:7" x14ac:dyDescent="0.2">
      <c r="B54" s="194"/>
      <c r="C54" s="194"/>
      <c r="D54" s="194"/>
      <c r="E54" s="194"/>
      <c r="F54" s="194"/>
      <c r="G54" s="194"/>
    </row>
    <row r="55" spans="2:7" x14ac:dyDescent="0.2">
      <c r="B55" s="194"/>
      <c r="C55" s="194"/>
      <c r="D55" s="194"/>
      <c r="E55" s="194"/>
      <c r="F55" s="194"/>
      <c r="G55" s="194"/>
    </row>
  </sheetData>
  <sheetProtection sheet="1" objects="1" scenarios="1"/>
  <mergeCells count="22">
    <mergeCell ref="B55:G55"/>
    <mergeCell ref="B46:G46"/>
    <mergeCell ref="B47:G47"/>
    <mergeCell ref="B48:G48"/>
    <mergeCell ref="B49:G49"/>
    <mergeCell ref="B50:G50"/>
    <mergeCell ref="B51:G51"/>
    <mergeCell ref="A23:B23"/>
    <mergeCell ref="F30:G30"/>
    <mergeCell ref="F31:G31"/>
    <mergeCell ref="F32:G32"/>
    <mergeCell ref="F33:G33"/>
    <mergeCell ref="F34:G34"/>
    <mergeCell ref="B37:G45"/>
    <mergeCell ref="B52:G52"/>
    <mergeCell ref="B53:G53"/>
    <mergeCell ref="B54:G54"/>
    <mergeCell ref="C8:E8"/>
    <mergeCell ref="C9:E9"/>
    <mergeCell ref="C10:E10"/>
    <mergeCell ref="C11:E11"/>
    <mergeCell ref="C12:E12"/>
  </mergeCells>
  <pageMargins left="0.25" right="0.25" top="0.75" bottom="0.75" header="0.3" footer="0.3"/>
  <pageSetup paperSize="9" orientation="portrait" horizontalDpi="300" verticalDpi="300" r:id="rId1"/>
  <headerFooter alignWithMargins="0">
    <oddFooter>&amp;L&amp;9Zpracováno programem &amp;"Arial CE,Tučné"BUILDpower,  © RTS, a.s.&amp;R&amp;"Arial,Obyčejné"Strana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1"/>
  <sheetViews>
    <sheetView workbookViewId="0">
      <selection activeCell="D29" sqref="D29"/>
    </sheetView>
  </sheetViews>
  <sheetFormatPr defaultRowHeight="12.75" x14ac:dyDescent="0.2"/>
  <cols>
    <col min="1" max="1" width="3" style="33" customWidth="1"/>
    <col min="2" max="2" width="18.28515625" style="33" customWidth="1"/>
    <col min="3" max="3" width="5.7109375" style="33" customWidth="1"/>
    <col min="4" max="4" width="18.42578125" style="33" customWidth="1"/>
    <col min="5" max="5" width="11.28515625" style="33" customWidth="1"/>
    <col min="6" max="6" width="10.85546875" style="33" customWidth="1"/>
    <col min="7" max="7" width="11" style="33" customWidth="1"/>
    <col min="8" max="8" width="11.140625" style="33" customWidth="1"/>
    <col min="9" max="9" width="10.7109375" style="33" customWidth="1"/>
    <col min="10" max="16384" width="9.140625" style="33"/>
  </cols>
  <sheetData>
    <row r="1" spans="1:11" ht="13.5" thickTop="1" x14ac:dyDescent="0.2">
      <c r="A1" s="199" t="s">
        <v>89</v>
      </c>
      <c r="B1" s="200"/>
      <c r="C1" s="162" t="s">
        <v>54</v>
      </c>
      <c r="D1" s="160"/>
      <c r="E1" s="161"/>
      <c r="F1" s="160"/>
      <c r="G1" s="159" t="s">
        <v>88</v>
      </c>
      <c r="H1" s="158"/>
      <c r="I1" s="157"/>
    </row>
    <row r="2" spans="1:11" ht="13.5" thickBot="1" x14ac:dyDescent="0.25">
      <c r="A2" s="201" t="s">
        <v>87</v>
      </c>
      <c r="B2" s="202"/>
      <c r="C2" s="156" t="s">
        <v>200</v>
      </c>
      <c r="D2" s="154"/>
      <c r="E2" s="155"/>
      <c r="F2" s="154"/>
      <c r="G2" s="203"/>
      <c r="H2" s="204"/>
      <c r="I2" s="205"/>
    </row>
    <row r="3" spans="1:11" ht="13.5" thickTop="1" x14ac:dyDescent="0.2">
      <c r="A3" s="55"/>
      <c r="B3" s="55"/>
      <c r="C3" s="55"/>
      <c r="D3" s="55"/>
      <c r="E3" s="55"/>
      <c r="F3" s="48"/>
      <c r="G3" s="55"/>
      <c r="H3" s="55"/>
      <c r="I3" s="55"/>
    </row>
    <row r="4" spans="1:11" ht="19.5" customHeight="1" x14ac:dyDescent="0.25">
      <c r="A4" s="153" t="s">
        <v>85</v>
      </c>
      <c r="B4" s="134"/>
      <c r="C4" s="134"/>
      <c r="D4" s="134"/>
      <c r="E4" s="152"/>
      <c r="F4" s="134"/>
      <c r="G4" s="134"/>
      <c r="H4" s="134"/>
      <c r="I4" s="134"/>
    </row>
    <row r="5" spans="1:11" ht="13.5" thickBot="1" x14ac:dyDescent="0.25">
      <c r="A5" s="55"/>
      <c r="B5" s="55"/>
      <c r="C5" s="55"/>
      <c r="D5" s="55"/>
      <c r="E5" s="55"/>
      <c r="F5" s="55"/>
      <c r="G5" s="55"/>
      <c r="H5" s="55"/>
      <c r="I5" s="55"/>
    </row>
    <row r="6" spans="1:11" s="83" customFormat="1" ht="13.5" thickBot="1" x14ac:dyDescent="0.25">
      <c r="A6" s="151"/>
      <c r="B6" s="150" t="s">
        <v>84</v>
      </c>
      <c r="C6" s="150"/>
      <c r="D6" s="149"/>
      <c r="E6" s="148" t="s">
        <v>83</v>
      </c>
      <c r="F6" s="147" t="s">
        <v>82</v>
      </c>
      <c r="G6" s="147" t="s">
        <v>81</v>
      </c>
      <c r="H6" s="147" t="s">
        <v>80</v>
      </c>
      <c r="I6" s="146" t="s">
        <v>26</v>
      </c>
    </row>
    <row r="7" spans="1:11" s="83" customFormat="1" x14ac:dyDescent="0.2">
      <c r="A7" s="145"/>
      <c r="B7" s="144" t="s">
        <v>178</v>
      </c>
      <c r="C7" s="48"/>
      <c r="D7" s="143"/>
      <c r="E7" s="142">
        <v>0</v>
      </c>
      <c r="F7" s="142">
        <v>0</v>
      </c>
      <c r="G7" s="142">
        <f>'SO 01 - Ovládání osvětlení'!G14</f>
        <v>0</v>
      </c>
      <c r="H7" s="142">
        <v>0</v>
      </c>
      <c r="I7" s="142">
        <v>0</v>
      </c>
    </row>
    <row r="8" spans="1:11" s="83" customFormat="1" x14ac:dyDescent="0.2">
      <c r="A8" s="145"/>
      <c r="B8" s="144" t="s">
        <v>199</v>
      </c>
      <c r="C8" s="48"/>
      <c r="D8" s="143"/>
      <c r="E8" s="142">
        <v>0</v>
      </c>
      <c r="F8" s="142">
        <v>0</v>
      </c>
      <c r="G8" s="142">
        <f>'SO 01 - Ovládání osvětlení'!G17</f>
        <v>0</v>
      </c>
      <c r="H8" s="142">
        <v>0</v>
      </c>
      <c r="I8" s="142">
        <v>0</v>
      </c>
    </row>
    <row r="9" spans="1:11" s="83" customFormat="1" ht="13.5" thickBot="1" x14ac:dyDescent="0.25">
      <c r="A9" s="145"/>
      <c r="B9" s="144" t="s">
        <v>67</v>
      </c>
      <c r="C9" s="48"/>
      <c r="D9" s="143"/>
      <c r="E9" s="142">
        <v>0</v>
      </c>
      <c r="F9" s="142">
        <v>0</v>
      </c>
      <c r="G9" s="142">
        <v>0</v>
      </c>
      <c r="H9" s="142">
        <f>'SO 01 - Ovládání osvětlení'!G28</f>
        <v>0</v>
      </c>
      <c r="I9" s="142">
        <v>0</v>
      </c>
    </row>
    <row r="10" spans="1:11" s="133" customFormat="1" ht="13.5" thickBot="1" x14ac:dyDescent="0.25">
      <c r="A10" s="141"/>
      <c r="B10" s="140" t="s">
        <v>65</v>
      </c>
      <c r="C10" s="140"/>
      <c r="D10" s="139"/>
      <c r="E10" s="138">
        <f>SUM(E7:E9)</f>
        <v>0</v>
      </c>
      <c r="F10" s="137">
        <f>SUM(F7:F9)</f>
        <v>0</v>
      </c>
      <c r="G10" s="137">
        <f>SUM(G7:G9)</f>
        <v>0</v>
      </c>
      <c r="H10" s="137">
        <f>SUM(H7:H9)</f>
        <v>0</v>
      </c>
      <c r="I10" s="136">
        <f>SUM(I7:I9)</f>
        <v>0</v>
      </c>
      <c r="K10" s="135"/>
    </row>
    <row r="11" spans="1:11" x14ac:dyDescent="0.2">
      <c r="A11" s="48"/>
      <c r="B11" s="48"/>
      <c r="C11" s="48"/>
      <c r="D11" s="48"/>
      <c r="E11" s="48"/>
      <c r="F11" s="48"/>
      <c r="G11" s="48"/>
      <c r="H11" s="48"/>
      <c r="I11" s="48"/>
    </row>
    <row r="12" spans="1:11" x14ac:dyDescent="0.2">
      <c r="B12" s="133"/>
      <c r="F12" s="132"/>
      <c r="G12" s="131"/>
      <c r="H12" s="131"/>
      <c r="I12" s="130"/>
    </row>
    <row r="13" spans="1:11" x14ac:dyDescent="0.2">
      <c r="F13" s="132"/>
      <c r="G13" s="131"/>
      <c r="H13" s="131"/>
      <c r="I13" s="130"/>
    </row>
    <row r="14" spans="1:11" x14ac:dyDescent="0.2">
      <c r="F14" s="132"/>
      <c r="G14" s="131"/>
      <c r="H14" s="131"/>
      <c r="I14" s="130"/>
    </row>
    <row r="15" spans="1:11" x14ac:dyDescent="0.2">
      <c r="F15" s="132"/>
      <c r="G15" s="131"/>
      <c r="H15" s="131"/>
      <c r="I15" s="130"/>
    </row>
    <row r="16" spans="1:11" x14ac:dyDescent="0.2">
      <c r="F16" s="132"/>
      <c r="G16" s="131"/>
      <c r="H16" s="131"/>
      <c r="I16" s="130"/>
    </row>
    <row r="17" spans="6:9" x14ac:dyDescent="0.2">
      <c r="F17" s="132"/>
      <c r="G17" s="131"/>
      <c r="H17" s="131"/>
      <c r="I17" s="130"/>
    </row>
    <row r="18" spans="6:9" x14ac:dyDescent="0.2">
      <c r="F18" s="132"/>
      <c r="G18" s="131"/>
      <c r="H18" s="131"/>
      <c r="I18" s="130"/>
    </row>
    <row r="19" spans="6:9" x14ac:dyDescent="0.2">
      <c r="F19" s="132"/>
      <c r="G19" s="131"/>
      <c r="H19" s="131"/>
      <c r="I19" s="130"/>
    </row>
    <row r="20" spans="6:9" x14ac:dyDescent="0.2">
      <c r="F20" s="132"/>
      <c r="G20" s="131"/>
      <c r="H20" s="131"/>
      <c r="I20" s="130"/>
    </row>
    <row r="21" spans="6:9" x14ac:dyDescent="0.2">
      <c r="F21" s="132"/>
      <c r="G21" s="131"/>
      <c r="H21" s="131"/>
      <c r="I21" s="130"/>
    </row>
    <row r="22" spans="6:9" x14ac:dyDescent="0.2">
      <c r="F22" s="132"/>
      <c r="G22" s="131"/>
      <c r="H22" s="131"/>
      <c r="I22" s="130"/>
    </row>
    <row r="23" spans="6:9" x14ac:dyDescent="0.2">
      <c r="F23" s="132"/>
      <c r="G23" s="131"/>
      <c r="H23" s="131"/>
      <c r="I23" s="130"/>
    </row>
    <row r="24" spans="6:9" x14ac:dyDescent="0.2">
      <c r="F24" s="132"/>
      <c r="G24" s="131"/>
      <c r="H24" s="131"/>
      <c r="I24" s="130"/>
    </row>
    <row r="25" spans="6:9" x14ac:dyDescent="0.2">
      <c r="F25" s="132"/>
      <c r="G25" s="131"/>
      <c r="H25" s="131"/>
      <c r="I25" s="130"/>
    </row>
    <row r="26" spans="6:9" x14ac:dyDescent="0.2">
      <c r="F26" s="132"/>
      <c r="G26" s="131"/>
      <c r="H26" s="131"/>
      <c r="I26" s="130"/>
    </row>
    <row r="27" spans="6:9" x14ac:dyDescent="0.2">
      <c r="F27" s="132"/>
      <c r="G27" s="131"/>
      <c r="H27" s="131"/>
      <c r="I27" s="130"/>
    </row>
    <row r="28" spans="6:9" x14ac:dyDescent="0.2">
      <c r="F28" s="132"/>
      <c r="G28" s="131"/>
      <c r="H28" s="131"/>
      <c r="I28" s="130"/>
    </row>
    <row r="29" spans="6:9" x14ac:dyDescent="0.2">
      <c r="F29" s="132"/>
      <c r="G29" s="131"/>
      <c r="H29" s="131"/>
      <c r="I29" s="130"/>
    </row>
    <row r="30" spans="6:9" x14ac:dyDescent="0.2">
      <c r="F30" s="132"/>
      <c r="G30" s="131"/>
      <c r="H30" s="131"/>
      <c r="I30" s="130"/>
    </row>
    <row r="31" spans="6:9" x14ac:dyDescent="0.2">
      <c r="F31" s="132"/>
      <c r="G31" s="131"/>
      <c r="H31" s="131"/>
      <c r="I31" s="130"/>
    </row>
    <row r="32" spans="6:9" x14ac:dyDescent="0.2">
      <c r="F32" s="132"/>
      <c r="G32" s="131"/>
      <c r="H32" s="131"/>
      <c r="I32" s="130"/>
    </row>
    <row r="33" spans="6:9" x14ac:dyDescent="0.2">
      <c r="F33" s="132"/>
      <c r="G33" s="131"/>
      <c r="H33" s="131"/>
      <c r="I33" s="130"/>
    </row>
    <row r="34" spans="6:9" x14ac:dyDescent="0.2">
      <c r="F34" s="132"/>
      <c r="G34" s="131"/>
      <c r="H34" s="131"/>
      <c r="I34" s="130"/>
    </row>
    <row r="35" spans="6:9" x14ac:dyDescent="0.2">
      <c r="F35" s="132"/>
      <c r="G35" s="131"/>
      <c r="H35" s="131"/>
      <c r="I35" s="130"/>
    </row>
    <row r="36" spans="6:9" x14ac:dyDescent="0.2">
      <c r="F36" s="132"/>
      <c r="G36" s="131"/>
      <c r="H36" s="131"/>
      <c r="I36" s="130"/>
    </row>
    <row r="37" spans="6:9" x14ac:dyDescent="0.2">
      <c r="F37" s="132"/>
      <c r="G37" s="131"/>
      <c r="H37" s="131"/>
      <c r="I37" s="130"/>
    </row>
    <row r="38" spans="6:9" x14ac:dyDescent="0.2">
      <c r="F38" s="132"/>
      <c r="G38" s="131"/>
      <c r="H38" s="131"/>
      <c r="I38" s="130"/>
    </row>
    <row r="39" spans="6:9" x14ac:dyDescent="0.2">
      <c r="F39" s="132"/>
      <c r="G39" s="131"/>
      <c r="H39" s="131"/>
      <c r="I39" s="130"/>
    </row>
    <row r="40" spans="6:9" x14ac:dyDescent="0.2">
      <c r="F40" s="132"/>
      <c r="G40" s="131"/>
      <c r="H40" s="131"/>
      <c r="I40" s="130"/>
    </row>
    <row r="41" spans="6:9" x14ac:dyDescent="0.2">
      <c r="F41" s="132"/>
      <c r="G41" s="131"/>
      <c r="H41" s="131"/>
      <c r="I41" s="130"/>
    </row>
    <row r="42" spans="6:9" x14ac:dyDescent="0.2">
      <c r="F42" s="132"/>
      <c r="G42" s="131"/>
      <c r="H42" s="131"/>
      <c r="I42" s="130"/>
    </row>
    <row r="43" spans="6:9" x14ac:dyDescent="0.2">
      <c r="F43" s="132"/>
      <c r="G43" s="131"/>
      <c r="H43" s="131"/>
      <c r="I43" s="130"/>
    </row>
    <row r="44" spans="6:9" x14ac:dyDescent="0.2">
      <c r="F44" s="132"/>
      <c r="G44" s="131"/>
      <c r="H44" s="131"/>
      <c r="I44" s="130"/>
    </row>
    <row r="45" spans="6:9" x14ac:dyDescent="0.2">
      <c r="F45" s="132"/>
      <c r="G45" s="131"/>
      <c r="H45" s="131"/>
      <c r="I45" s="130"/>
    </row>
    <row r="46" spans="6:9" x14ac:dyDescent="0.2">
      <c r="F46" s="132"/>
      <c r="G46" s="131"/>
      <c r="H46" s="131"/>
      <c r="I46" s="130"/>
    </row>
    <row r="47" spans="6:9" x14ac:dyDescent="0.2">
      <c r="F47" s="132"/>
      <c r="G47" s="131"/>
      <c r="H47" s="131"/>
      <c r="I47" s="130"/>
    </row>
    <row r="48" spans="6:9" x14ac:dyDescent="0.2">
      <c r="F48" s="132"/>
      <c r="G48" s="131"/>
      <c r="H48" s="131"/>
      <c r="I48" s="130"/>
    </row>
    <row r="49" spans="6:9" x14ac:dyDescent="0.2">
      <c r="F49" s="132"/>
      <c r="G49" s="131"/>
      <c r="H49" s="131"/>
      <c r="I49" s="130"/>
    </row>
    <row r="50" spans="6:9" x14ac:dyDescent="0.2">
      <c r="F50" s="132"/>
      <c r="G50" s="131"/>
      <c r="H50" s="131"/>
      <c r="I50" s="130"/>
    </row>
    <row r="51" spans="6:9" x14ac:dyDescent="0.2">
      <c r="F51" s="132"/>
      <c r="G51" s="131"/>
      <c r="H51" s="131"/>
      <c r="I51" s="130"/>
    </row>
    <row r="52" spans="6:9" x14ac:dyDescent="0.2">
      <c r="F52" s="132"/>
      <c r="G52" s="131"/>
      <c r="H52" s="131"/>
      <c r="I52" s="130"/>
    </row>
    <row r="53" spans="6:9" x14ac:dyDescent="0.2">
      <c r="F53" s="132"/>
      <c r="G53" s="131"/>
      <c r="H53" s="131"/>
      <c r="I53" s="130"/>
    </row>
    <row r="54" spans="6:9" x14ac:dyDescent="0.2">
      <c r="F54" s="132"/>
      <c r="G54" s="131"/>
      <c r="H54" s="131"/>
      <c r="I54" s="130"/>
    </row>
    <row r="55" spans="6:9" x14ac:dyDescent="0.2">
      <c r="F55" s="132"/>
      <c r="G55" s="131"/>
      <c r="H55" s="131"/>
      <c r="I55" s="130"/>
    </row>
    <row r="56" spans="6:9" x14ac:dyDescent="0.2">
      <c r="F56" s="132"/>
      <c r="G56" s="131"/>
      <c r="H56" s="131"/>
      <c r="I56" s="130"/>
    </row>
    <row r="57" spans="6:9" x14ac:dyDescent="0.2">
      <c r="F57" s="132"/>
      <c r="G57" s="131"/>
      <c r="H57" s="131"/>
      <c r="I57" s="130"/>
    </row>
    <row r="58" spans="6:9" x14ac:dyDescent="0.2">
      <c r="F58" s="132"/>
      <c r="G58" s="131"/>
      <c r="H58" s="131"/>
      <c r="I58" s="130"/>
    </row>
    <row r="59" spans="6:9" x14ac:dyDescent="0.2">
      <c r="F59" s="132"/>
      <c r="G59" s="131"/>
      <c r="H59" s="131"/>
      <c r="I59" s="130"/>
    </row>
    <row r="60" spans="6:9" x14ac:dyDescent="0.2">
      <c r="F60" s="132"/>
      <c r="G60" s="131"/>
      <c r="H60" s="131"/>
      <c r="I60" s="130"/>
    </row>
    <row r="61" spans="6:9" x14ac:dyDescent="0.2">
      <c r="F61" s="132"/>
      <c r="G61" s="131"/>
      <c r="H61" s="131"/>
      <c r="I61" s="130"/>
    </row>
  </sheetData>
  <sheetProtection sheet="1" objects="1" scenarios="1"/>
  <mergeCells count="3">
    <mergeCell ref="A1:B1"/>
    <mergeCell ref="A2:B2"/>
    <mergeCell ref="G2:I2"/>
  </mergeCells>
  <pageMargins left="0.25" right="0.25" top="0.75" bottom="0.75" header="0.3" footer="0.3"/>
  <pageSetup paperSize="9" orientation="portrait" horizontalDpi="300" verticalDpi="300" r:id="rId1"/>
  <headerFooter alignWithMargins="0">
    <oddFooter>&amp;L&amp;9Zpracováno programem &amp;"Arial CE,Tučné"BUILDpower,  © RTS, a.s.&amp;R&amp;"Arial,Obyčejné"Strana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10</vt:i4>
      </vt:variant>
      <vt:variant>
        <vt:lpstr>Pojmenované oblasti</vt:lpstr>
      </vt:variant>
      <vt:variant>
        <vt:i4>177</vt:i4>
      </vt:variant>
    </vt:vector>
  </HeadingPairs>
  <TitlesOfParts>
    <vt:vector size="187" baseType="lpstr">
      <vt:lpstr>rozpočet SO01</vt:lpstr>
      <vt:lpstr>Krycí list-osv.</vt:lpstr>
      <vt:lpstr>Rekapitulace-osv.</vt:lpstr>
      <vt:lpstr>SO 01 - osvětlení zakázaného p</vt:lpstr>
      <vt:lpstr>Krycí list-doplnění příst.</vt:lpstr>
      <vt:lpstr>Rekapitulace-doplnění přist.</vt:lpstr>
      <vt:lpstr>SO 01 - Doplnění přístrojů do </vt:lpstr>
      <vt:lpstr>Krycí list - SO01 - ovládání os</vt:lpstr>
      <vt:lpstr>Rekapitulace-ovládání osv.</vt:lpstr>
      <vt:lpstr>SO 01 - Ovládání osvětlení</vt:lpstr>
      <vt:lpstr>'Krycí list - SO01 - ovládání os'!cisloobjektu</vt:lpstr>
      <vt:lpstr>'Krycí list-doplnění příst.'!cisloobjektu</vt:lpstr>
      <vt:lpstr>'Rekapitulace-doplnění přist.'!cisloobjektu</vt:lpstr>
      <vt:lpstr>'Rekapitulace-ovládání osv.'!cisloobjektu</vt:lpstr>
      <vt:lpstr>'SO 01 - Doplnění přístrojů do '!cisloobjektu</vt:lpstr>
      <vt:lpstr>'SO 01 - Ovládání osvětlení'!cisloobjektu</vt:lpstr>
      <vt:lpstr>cisloobjektu</vt:lpstr>
      <vt:lpstr>'Krycí list - SO01 - ovládání os'!cislostavby</vt:lpstr>
      <vt:lpstr>'Krycí list-doplnění příst.'!cislostavby</vt:lpstr>
      <vt:lpstr>'Rekapitulace-doplnění přist.'!cislostavby</vt:lpstr>
      <vt:lpstr>'Rekapitulace-ovládání osv.'!cislostavby</vt:lpstr>
      <vt:lpstr>'SO 01 - Doplnění přístrojů do '!cislostavby</vt:lpstr>
      <vt:lpstr>'SO 01 - Ovládání osvětlení'!cislostavby</vt:lpstr>
      <vt:lpstr>cislostavby</vt:lpstr>
      <vt:lpstr>'Krycí list - SO01 - ovládání os'!Datum</vt:lpstr>
      <vt:lpstr>'Krycí list-doplnění příst.'!Datum</vt:lpstr>
      <vt:lpstr>'Rekapitulace-doplnění přist.'!Datum</vt:lpstr>
      <vt:lpstr>'Rekapitulace-ovládání osv.'!Datum</vt:lpstr>
      <vt:lpstr>'SO 01 - Doplnění přístrojů do '!Datum</vt:lpstr>
      <vt:lpstr>'SO 01 - Ovládání osvětlení'!Datum</vt:lpstr>
      <vt:lpstr>Datum</vt:lpstr>
      <vt:lpstr>'Rekapitulace-doplnění přist.'!Dil</vt:lpstr>
      <vt:lpstr>'Rekapitulace-ovládání osv.'!Dil</vt:lpstr>
      <vt:lpstr>'SO 01 - Doplnění přístrojů do '!Dil</vt:lpstr>
      <vt:lpstr>'SO 01 - Ovládání osvětlení'!Dil</vt:lpstr>
      <vt:lpstr>Dil</vt:lpstr>
      <vt:lpstr>'Krycí list - SO01 - ovládání os'!Dodavka</vt:lpstr>
      <vt:lpstr>'Krycí list-doplnění příst.'!Dodavka</vt:lpstr>
      <vt:lpstr>'Rekapitulace-doplnění přist.'!Dodavka</vt:lpstr>
      <vt:lpstr>'Rekapitulace-ovládání osv.'!Dodavka</vt:lpstr>
      <vt:lpstr>'SO 01 - Doplnění přístrojů do '!Dodavka</vt:lpstr>
      <vt:lpstr>'SO 01 - Ovládání osvětlení'!Dodavka</vt:lpstr>
      <vt:lpstr>Dodavka</vt:lpstr>
      <vt:lpstr>'Krycí list - SO01 - ovládání os'!HSV</vt:lpstr>
      <vt:lpstr>'Krycí list-doplnění příst.'!HSV</vt:lpstr>
      <vt:lpstr>'Rekapitulace-doplnění přist.'!HSV</vt:lpstr>
      <vt:lpstr>'Rekapitulace-ovládání osv.'!HSV</vt:lpstr>
      <vt:lpstr>'SO 01 - Doplnění přístrojů do '!HSV</vt:lpstr>
      <vt:lpstr>'SO 01 - Ovládání osvětlení'!HSV</vt:lpstr>
      <vt:lpstr>HSV</vt:lpstr>
      <vt:lpstr>'Krycí list - SO01 - ovládání os'!HZS</vt:lpstr>
      <vt:lpstr>'Krycí list-doplnění příst.'!HZS</vt:lpstr>
      <vt:lpstr>'Rekapitulace-doplnění přist.'!HZS</vt:lpstr>
      <vt:lpstr>'Rekapitulace-ovládání osv.'!HZS</vt:lpstr>
      <vt:lpstr>'SO 01 - Doplnění přístrojů do '!HZS</vt:lpstr>
      <vt:lpstr>'SO 01 - Ovládání osvětlení'!HZS</vt:lpstr>
      <vt:lpstr>HZS</vt:lpstr>
      <vt:lpstr>'Krycí list - SO01 - ovládání os'!JKSO</vt:lpstr>
      <vt:lpstr>'Krycí list-doplnění příst.'!JKSO</vt:lpstr>
      <vt:lpstr>'Rekapitulace-doplnění přist.'!JKSO</vt:lpstr>
      <vt:lpstr>'Rekapitulace-ovládání osv.'!JKSO</vt:lpstr>
      <vt:lpstr>'SO 01 - Doplnění přístrojů do '!JKSO</vt:lpstr>
      <vt:lpstr>'SO 01 - Ovládání osvětlení'!JKSO</vt:lpstr>
      <vt:lpstr>JKSO</vt:lpstr>
      <vt:lpstr>'Krycí list - SO01 - ovládání os'!MJ</vt:lpstr>
      <vt:lpstr>'Krycí list-doplnění příst.'!MJ</vt:lpstr>
      <vt:lpstr>'Rekapitulace-doplnění přist.'!MJ</vt:lpstr>
      <vt:lpstr>'Rekapitulace-ovládání osv.'!MJ</vt:lpstr>
      <vt:lpstr>'SO 01 - Doplnění přístrojů do '!MJ</vt:lpstr>
      <vt:lpstr>'SO 01 - Ovládání osvětlení'!MJ</vt:lpstr>
      <vt:lpstr>MJ</vt:lpstr>
      <vt:lpstr>'Krycí list - SO01 - ovládání os'!Mont</vt:lpstr>
      <vt:lpstr>'Krycí list-doplnění příst.'!Mont</vt:lpstr>
      <vt:lpstr>'Rekapitulace-doplnění přist.'!Mont</vt:lpstr>
      <vt:lpstr>'Rekapitulace-ovládání osv.'!Mont</vt:lpstr>
      <vt:lpstr>'SO 01 - Doplnění přístrojů do '!Mont</vt:lpstr>
      <vt:lpstr>'SO 01 - Ovládání osvětlení'!Mont</vt:lpstr>
      <vt:lpstr>Mont</vt:lpstr>
      <vt:lpstr>'Rekapitulace-doplnění přist.'!NazevDilu</vt:lpstr>
      <vt:lpstr>'Rekapitulace-ovládání osv.'!NazevDilu</vt:lpstr>
      <vt:lpstr>'SO 01 - Doplnění přístrojů do '!NazevDilu</vt:lpstr>
      <vt:lpstr>'SO 01 - Ovládání osvětlení'!NazevDilu</vt:lpstr>
      <vt:lpstr>NazevDilu</vt:lpstr>
      <vt:lpstr>'Krycí list - SO01 - ovládání os'!nazevobjektu</vt:lpstr>
      <vt:lpstr>'Krycí list-doplnění příst.'!nazevobjektu</vt:lpstr>
      <vt:lpstr>'Rekapitulace-doplnění přist.'!nazevobjektu</vt:lpstr>
      <vt:lpstr>'Rekapitulace-ovládání osv.'!nazevobjektu</vt:lpstr>
      <vt:lpstr>'SO 01 - Doplnění přístrojů do '!nazevobjektu</vt:lpstr>
      <vt:lpstr>'SO 01 - Ovládání osvětlení'!nazevobjektu</vt:lpstr>
      <vt:lpstr>nazevobjektu</vt:lpstr>
      <vt:lpstr>'Krycí list - SO01 - ovládání os'!nazevstavby</vt:lpstr>
      <vt:lpstr>'Krycí list-doplnění příst.'!nazevstavby</vt:lpstr>
      <vt:lpstr>'Rekapitulace-doplnění přist.'!nazevstavby</vt:lpstr>
      <vt:lpstr>'Rekapitulace-ovládání osv.'!nazevstavby</vt:lpstr>
      <vt:lpstr>'SO 01 - Doplnění přístrojů do '!nazevstavby</vt:lpstr>
      <vt:lpstr>'SO 01 - Ovládání osvětlení'!nazevstavby</vt:lpstr>
      <vt:lpstr>nazevstavby</vt:lpstr>
      <vt:lpstr>'Rekapitulace-doplnění přist.'!Názvy_tisku</vt:lpstr>
      <vt:lpstr>'Rekapitulace-osv.'!Názvy_tisku</vt:lpstr>
      <vt:lpstr>'Rekapitulace-ovládání osv.'!Názvy_tisku</vt:lpstr>
      <vt:lpstr>'Krycí list - SO01 - ovládání os'!Objednatel</vt:lpstr>
      <vt:lpstr>'Krycí list-doplnění příst.'!Objednatel</vt:lpstr>
      <vt:lpstr>'Rekapitulace-doplnění přist.'!Objednatel</vt:lpstr>
      <vt:lpstr>'Rekapitulace-ovládání osv.'!Objednatel</vt:lpstr>
      <vt:lpstr>'SO 01 - Doplnění přístrojů do '!Objednatel</vt:lpstr>
      <vt:lpstr>'SO 01 - Ovládání osvětlení'!Objednatel</vt:lpstr>
      <vt:lpstr>Objednatel</vt:lpstr>
      <vt:lpstr>'Krycí list - SO01 - ovládání os'!Oblast_tisku</vt:lpstr>
      <vt:lpstr>'Krycí list-doplnění příst.'!Oblast_tisku</vt:lpstr>
      <vt:lpstr>'Krycí list-osv.'!Oblast_tisku</vt:lpstr>
      <vt:lpstr>'Rekapitulace-doplnění přist.'!Oblast_tisku</vt:lpstr>
      <vt:lpstr>'Rekapitulace-osv.'!Oblast_tisku</vt:lpstr>
      <vt:lpstr>'Rekapitulace-ovládání osv.'!Oblast_tisku</vt:lpstr>
      <vt:lpstr>'rozpočet SO01'!Oblast_tisku</vt:lpstr>
      <vt:lpstr>'SO 01 - Doplnění přístrojů do '!Oblast_tisku</vt:lpstr>
      <vt:lpstr>'SO 01 - osvětlení zakázaného p'!Oblast_tisku</vt:lpstr>
      <vt:lpstr>'SO 01 - Ovládání osvětlení'!Oblast_tisku</vt:lpstr>
      <vt:lpstr>'Krycí list - SO01 - ovládání os'!PocetMJ</vt:lpstr>
      <vt:lpstr>'Krycí list-doplnění příst.'!PocetMJ</vt:lpstr>
      <vt:lpstr>'Rekapitulace-doplnění přist.'!PocetMJ</vt:lpstr>
      <vt:lpstr>'Rekapitulace-ovládání osv.'!PocetMJ</vt:lpstr>
      <vt:lpstr>'SO 01 - Doplnění přístrojů do '!PocetMJ</vt:lpstr>
      <vt:lpstr>'SO 01 - Ovládání osvětlení'!PocetMJ</vt:lpstr>
      <vt:lpstr>PocetMJ</vt:lpstr>
      <vt:lpstr>'Krycí list - SO01 - ovládání os'!Poznamka</vt:lpstr>
      <vt:lpstr>'Krycí list-doplnění příst.'!Poznamka</vt:lpstr>
      <vt:lpstr>'Rekapitulace-doplnění přist.'!Poznamka</vt:lpstr>
      <vt:lpstr>'Rekapitulace-ovládání osv.'!Poznamka</vt:lpstr>
      <vt:lpstr>'SO 01 - Doplnění přístrojů do '!Poznamka</vt:lpstr>
      <vt:lpstr>'SO 01 - Ovládání osvětlení'!Poznamka</vt:lpstr>
      <vt:lpstr>Poznamka</vt:lpstr>
      <vt:lpstr>'Krycí list - SO01 - ovládání os'!Projektant</vt:lpstr>
      <vt:lpstr>'Krycí list-doplnění příst.'!Projektant</vt:lpstr>
      <vt:lpstr>'Rekapitulace-doplnění přist.'!Projektant</vt:lpstr>
      <vt:lpstr>'Rekapitulace-ovládání osv.'!Projektant</vt:lpstr>
      <vt:lpstr>'SO 01 - Doplnění přístrojů do '!Projektant</vt:lpstr>
      <vt:lpstr>'SO 01 - Ovládání osvětlení'!Projektant</vt:lpstr>
      <vt:lpstr>Projektant</vt:lpstr>
      <vt:lpstr>'Krycí list - SO01 - ovládání os'!PSV</vt:lpstr>
      <vt:lpstr>'Krycí list-doplnění příst.'!PSV</vt:lpstr>
      <vt:lpstr>'Rekapitulace-doplnění přist.'!PSV</vt:lpstr>
      <vt:lpstr>'Rekapitulace-ovládání osv.'!PSV</vt:lpstr>
      <vt:lpstr>'SO 01 - Doplnění přístrojů do '!PSV</vt:lpstr>
      <vt:lpstr>'SO 01 - Ovládání osvětlení'!PSV</vt:lpstr>
      <vt:lpstr>PSV</vt:lpstr>
      <vt:lpstr>'Krycí list - SO01 - ovládání os'!SazbaDPH1</vt:lpstr>
      <vt:lpstr>'Krycí list-doplnění příst.'!SazbaDPH1</vt:lpstr>
      <vt:lpstr>'Rekapitulace-doplnění přist.'!SazbaDPH1</vt:lpstr>
      <vt:lpstr>'Rekapitulace-ovládání osv.'!SazbaDPH1</vt:lpstr>
      <vt:lpstr>'SO 01 - Doplnění přístrojů do '!SazbaDPH1</vt:lpstr>
      <vt:lpstr>'SO 01 - Ovládání osvětlení'!SazbaDPH1</vt:lpstr>
      <vt:lpstr>SazbaDPH1</vt:lpstr>
      <vt:lpstr>'Krycí list - SO01 - ovládání os'!SazbaDPH2</vt:lpstr>
      <vt:lpstr>'Krycí list-doplnění příst.'!SazbaDPH2</vt:lpstr>
      <vt:lpstr>'Rekapitulace-doplnění přist.'!SazbaDPH2</vt:lpstr>
      <vt:lpstr>'Rekapitulace-ovládání osv.'!SazbaDPH2</vt:lpstr>
      <vt:lpstr>'SO 01 - Doplnění přístrojů do '!SazbaDPH2</vt:lpstr>
      <vt:lpstr>'SO 01 - Ovládání osvětlení'!SazbaDPH2</vt:lpstr>
      <vt:lpstr>SazbaDPH2</vt:lpstr>
      <vt:lpstr>'Krycí list - SO01 - ovládání os'!Zakazka</vt:lpstr>
      <vt:lpstr>'Krycí list-doplnění příst.'!Zakazka</vt:lpstr>
      <vt:lpstr>'Rekapitulace-doplnění přist.'!Zakazka</vt:lpstr>
      <vt:lpstr>'Rekapitulace-ovládání osv.'!Zakazka</vt:lpstr>
      <vt:lpstr>'SO 01 - Doplnění přístrojů do '!Zakazka</vt:lpstr>
      <vt:lpstr>'SO 01 - Ovládání osvětlení'!Zakazka</vt:lpstr>
      <vt:lpstr>Zakazka</vt:lpstr>
      <vt:lpstr>'Krycí list - SO01 - ovládání os'!Zaklad22</vt:lpstr>
      <vt:lpstr>'Krycí list-doplnění příst.'!Zaklad22</vt:lpstr>
      <vt:lpstr>'Rekapitulace-doplnění přist.'!Zaklad22</vt:lpstr>
      <vt:lpstr>'Rekapitulace-ovládání osv.'!Zaklad22</vt:lpstr>
      <vt:lpstr>'SO 01 - Doplnění přístrojů do '!Zaklad22</vt:lpstr>
      <vt:lpstr>'SO 01 - Ovládání osvětlení'!Zaklad22</vt:lpstr>
      <vt:lpstr>Zaklad22</vt:lpstr>
      <vt:lpstr>'Krycí list - SO01 - ovládání os'!Zaklad5</vt:lpstr>
      <vt:lpstr>'Krycí list-doplnění příst.'!Zaklad5</vt:lpstr>
      <vt:lpstr>'Rekapitulace-doplnění přist.'!Zaklad5</vt:lpstr>
      <vt:lpstr>'Rekapitulace-ovládání osv.'!Zaklad5</vt:lpstr>
      <vt:lpstr>'SO 01 - Doplnění přístrojů do '!Zaklad5</vt:lpstr>
      <vt:lpstr>'SO 01 - Ovládání osvětlení'!Zaklad5</vt:lpstr>
      <vt:lpstr>Zaklad5</vt:lpstr>
      <vt:lpstr>'Krycí list - SO01 - ovládání os'!Zhotovitel</vt:lpstr>
      <vt:lpstr>'Krycí list-doplnění příst.'!Zhotovitel</vt:lpstr>
      <vt:lpstr>'Rekapitulace-doplnění přist.'!Zhotovitel</vt:lpstr>
      <vt:lpstr>'Rekapitulace-ovládání osv.'!Zhotovitel</vt:lpstr>
      <vt:lpstr>'SO 01 - Doplnění přístrojů do '!Zhotovitel</vt:lpstr>
      <vt:lpstr>'SO 01 - Ovládání osvětlení'!Zhotovitel</vt:lpstr>
      <vt:lpstr>Zhotovitel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Illek</dc:creator>
  <cp:lastModifiedBy>Michaela Ličková</cp:lastModifiedBy>
  <cp:lastPrinted>2015-07-29T12:46:51Z</cp:lastPrinted>
  <dcterms:created xsi:type="dcterms:W3CDTF">2014-06-11T08:27:17Z</dcterms:created>
  <dcterms:modified xsi:type="dcterms:W3CDTF">2016-03-24T12:04:30Z</dcterms:modified>
</cp:coreProperties>
</file>